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<sst xmlns="http://schemas.openxmlformats.org/spreadsheetml/2006/main" count="276" uniqueCount="115">
  <si>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</si>
  <si>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</si>
  <si>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</si>
  <si>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</si>
  <si>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</si>
  <si>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</si>
  <si>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</si>
  <si>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</si>
  <si>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</si>
  <si>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</si>
  <si>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</si>
  <si>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</si>
  <si>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</si>
  <si>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</si>
  <si>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</si>
  <si>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</si>
  <si>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</si>
  <si>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</si>
  <si>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</si>
  <si>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</si>
  <si>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</si>
  <si>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</si>
  <si>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</si>
  <si>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</si>
  <si>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</si>
  <si>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</si>
  <si>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</si>
  <si>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</si>
  <si>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</si>
  <si>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</si>
  <si>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</si>
  <si>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</si>
  <si>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</si>
  <si>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</si>
  <si>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</si>
  <si>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</si>
  <si>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</si>
  <si>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</si>
  <si>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</si>
  <si>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</si>
  <si>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</si>
  <si>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</si>
  <si>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</si>
  <si>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</si>
  <si>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</si>
  <si>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</si>
  <si>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</si>
  <si>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</si>
  <si>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</si>
  <si>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</si>
  <si>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</si>
  <si>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</si>
  <si>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</si>
  <si>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</si>
  <si>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</si>
  <si>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Цена за ед. товара**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</si>
  <si>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</si>
  <si>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</si>
  <si>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</si>
  <si>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</si>
  <si>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</si>
  <si>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</si>
  <si>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</si>
  <si>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</si>
  <si>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</si>
  <si>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</si>
  <si>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</si>
  <si>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</si>
  <si>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</si>
  <si>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</si>
  <si>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</si>
  <si>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</si>
  <si>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</si>
  <si>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</si>
  <si>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</si>
  <si>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</si>
  <si>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</si>
  <si>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</si>
  <si>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</si>
  <si>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</si>
  <si>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Климин В.А.                    Подпись ______________________</t>
  </si>
  <si>
    <t>ООО "Скодия-гранд"</t>
  </si>
  <si>
    <t>ООО"Компания "Россия</t>
  </si>
  <si>
    <t>ОАО "Красный октябрь"г. Москва</t>
  </si>
  <si>
    <t>ОАО Компания Россия</t>
  </si>
  <si>
    <t>ООО "Сов-Оптторг-Продукт"</t>
  </si>
  <si>
    <t>ОАО "Илецкосоль"г. Соль-Илецк</t>
  </si>
  <si>
    <t>ЧастьIV обоснование</t>
  </si>
  <si>
    <t xml:space="preserve">Продукты питания (кондитерские изделия и вкусовые товары) </t>
  </si>
  <si>
    <t>Способ размещения заказа:  запрос котировок</t>
  </si>
  <si>
    <t>ИП Соколова  С.В.</t>
  </si>
  <si>
    <t>Ип Ходжаев Д.А.</t>
  </si>
  <si>
    <t>ОАО Кондитерское объеденение "СладКо г. Екатеринбург</t>
  </si>
  <si>
    <t>До 31.12.2012</t>
  </si>
  <si>
    <t>Телефон 8 (34675)   3-84-87,прайсы на 29.11.2012г.</t>
  </si>
  <si>
    <t>Телефон (34675)4-00-50,прайсы  на 29.11.2012г.</t>
  </si>
  <si>
    <t>Телефон 8 (34675)  7-60-23,прайсы на 29.11.2012</t>
  </si>
  <si>
    <t>Дата составления сводной  таблицы    30.11.2012года</t>
  </si>
  <si>
    <t>ОАО Кофейная компания "Вокруг света" Московская область</t>
  </si>
  <si>
    <t>ОАО" Компания май" Россия</t>
  </si>
  <si>
    <t>ООО « Кондитерская объеденение"Россия</t>
  </si>
  <si>
    <t>ОАО "Тыретский солерудник" Иркутская область</t>
  </si>
  <si>
    <t>ЗАО "Пензенская кондитерская фабрика"г. пенза</t>
  </si>
  <si>
    <t>ООО "Санти" г. Москва</t>
  </si>
  <si>
    <t>ООО "Вкус"г. Новосибирск</t>
  </si>
  <si>
    <t>ОАО "КО" г. Самара</t>
  </si>
  <si>
    <t xml:space="preserve"> Вафли фасованные, 100 гр  начинка однородная, сухие, без постороннего привкуса и запаха, упаковка без повреждений  ГОСТ 14031, допускается ТУ производителя</t>
  </si>
  <si>
    <t xml:space="preserve"> Вафли фасованные, 25 гр., начинка однородная, сухие, без постороннего привкуса и запаха, упаковка без повреждений ГОСТ 14031, допускается ТУ производителя</t>
  </si>
  <si>
    <t xml:space="preserve"> Печенье фасованное, 75 гр., цвет, вкус и запах свойственные данному наименованию печенья,  упаковка без повреждений ГОСТ 24901-89, допускается ТУ производителя</t>
  </si>
  <si>
    <t xml:space="preserve"> Шоколад сливочный, молочный 25 гр., без видимых пороков: сахарного и жирового поседения ГОСТ 15810-7</t>
  </si>
  <si>
    <t xml:space="preserve"> Чай черный байховый листовой, высший сорт,  100 гр.,ровный, однородный, хорошо скрученный, черного цвета, без поседения, без примесей древесины и чайной пыли ГОСТ 1938-90</t>
  </si>
  <si>
    <t xml:space="preserve"> Кофейный напиток не содержащий натуральный кофе, 100 гр.,без посторонних привкусов и запахов в соответствии с ГОСТом или ТУ  производителя</t>
  </si>
  <si>
    <t xml:space="preserve"> Какао-порошок быстрорастворимый,   250-  500 гр.,без тусклого серого оттенка, вкус и аромат свойственный какао – бобам, без посторонних привкусов и запахов в соответствии с ГОСТом или ТУ  производителя</t>
  </si>
  <si>
    <t xml:space="preserve"> Соль йодированная, фасованная в пакеты по 1 кг цвет белый, с содержанием йодистого калия, без  комков и посторонних механических примесей, ГОСТ 13830-97</t>
  </si>
  <si>
    <t>Примечание: Лимит финансирования –   326260 рублей.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</si>
</sst>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14" fontId="8" fillId="0" borderId="4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6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2" fillId="0" borderId="81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8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" fontId="5" fillId="0" borderId="66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8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2" fillId="0" borderId="6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right" vertical="center"/>
    </xf>
    <xf numFmtId="3" fontId="2" fillId="0" borderId="39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>
      <c r="A2" s="232" t="s">
        <v>69</v>
      </c>
      <c r="B2" s="232"/>
      <c r="C2" s="232"/>
      <c r="D2" s="232"/>
      <c r="E2" s="232"/>
      <c r="F2" s="232"/>
      <c r="G2" s="232"/>
      <c r="H2" s="232"/>
      <c r="I2" s="1"/>
      <c r="J2" s="232" t="s">
        <v>57</v>
      </c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17" t="s">
        <v>0</v>
      </c>
      <c r="B4" s="121" t="s">
        <v>1</v>
      </c>
      <c r="C4" s="122"/>
      <c r="D4" s="122"/>
      <c r="E4" s="122"/>
      <c r="F4" s="123"/>
      <c r="G4" s="133" t="s">
        <v>2</v>
      </c>
      <c r="H4" s="121" t="s">
        <v>1</v>
      </c>
      <c r="I4" s="122"/>
      <c r="J4" s="123"/>
      <c r="K4" s="121" t="s">
        <v>2</v>
      </c>
      <c r="L4" s="123"/>
      <c r="M4" s="121" t="s">
        <v>1</v>
      </c>
      <c r="N4" s="122"/>
      <c r="O4" s="123"/>
      <c r="P4" s="121" t="s">
        <v>2</v>
      </c>
      <c r="Q4" s="122"/>
      <c r="R4" s="122"/>
      <c r="S4" s="123"/>
      <c r="T4" s="141" t="s">
        <v>56</v>
      </c>
    </row>
    <row r="5" spans="1:20" ht="15.75" customHeight="1">
      <c r="A5" s="235"/>
      <c r="B5" s="124"/>
      <c r="C5" s="125"/>
      <c r="D5" s="125"/>
      <c r="E5" s="125"/>
      <c r="F5" s="126"/>
      <c r="G5" s="134"/>
      <c r="H5" s="124"/>
      <c r="I5" s="125"/>
      <c r="J5" s="126"/>
      <c r="K5" s="124"/>
      <c r="L5" s="126"/>
      <c r="M5" s="124"/>
      <c r="N5" s="125"/>
      <c r="O5" s="126"/>
      <c r="P5" s="127"/>
      <c r="Q5" s="128"/>
      <c r="R5" s="128"/>
      <c r="S5" s="129"/>
      <c r="T5" s="233"/>
    </row>
    <row r="6" spans="1:20" ht="15.75" thickBot="1">
      <c r="A6" s="235"/>
      <c r="B6" s="115"/>
      <c r="C6" s="116"/>
      <c r="D6" s="116"/>
      <c r="E6" s="116"/>
      <c r="F6" s="117"/>
      <c r="G6" s="134"/>
      <c r="H6" s="115"/>
      <c r="I6" s="116"/>
      <c r="J6" s="117"/>
      <c r="K6" s="124"/>
      <c r="L6" s="126"/>
      <c r="M6" s="115"/>
      <c r="N6" s="116"/>
      <c r="O6" s="117"/>
      <c r="P6" s="127"/>
      <c r="Q6" s="128"/>
      <c r="R6" s="128"/>
      <c r="S6" s="129"/>
      <c r="T6" s="233"/>
    </row>
    <row r="7" spans="1:20" ht="16.5" thickBot="1">
      <c r="A7" s="236"/>
      <c r="B7" s="118">
        <v>1</v>
      </c>
      <c r="C7" s="120"/>
      <c r="D7" s="118">
        <v>2</v>
      </c>
      <c r="E7" s="120"/>
      <c r="F7" s="24">
        <v>3</v>
      </c>
      <c r="G7" s="135"/>
      <c r="H7" s="24">
        <v>1</v>
      </c>
      <c r="I7" s="24">
        <v>2</v>
      </c>
      <c r="J7" s="24">
        <v>3</v>
      </c>
      <c r="K7" s="115"/>
      <c r="L7" s="117"/>
      <c r="M7" s="24">
        <v>1</v>
      </c>
      <c r="N7" s="24">
        <v>2</v>
      </c>
      <c r="O7" s="26">
        <v>3</v>
      </c>
      <c r="P7" s="130"/>
      <c r="Q7" s="131"/>
      <c r="R7" s="131"/>
      <c r="S7" s="132"/>
      <c r="T7" s="234"/>
    </row>
    <row r="8" spans="1:20" ht="15">
      <c r="A8" s="215" t="s">
        <v>33</v>
      </c>
      <c r="B8" s="112" t="s">
        <v>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36"/>
    </row>
    <row r="9" spans="1:20" ht="28.5" customHeight="1" thickBot="1">
      <c r="A9" s="216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37"/>
    </row>
    <row r="10" spans="1:20" ht="19.5" thickBot="1">
      <c r="A10" s="19" t="s">
        <v>4</v>
      </c>
      <c r="B10" s="138">
        <v>4230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25"/>
    </row>
    <row r="11" spans="1:20" ht="14.25" customHeight="1">
      <c r="A11" s="215" t="s">
        <v>34</v>
      </c>
      <c r="B11" s="112" t="s">
        <v>77</v>
      </c>
      <c r="C11" s="113"/>
      <c r="D11" s="113"/>
      <c r="E11" s="113"/>
      <c r="F11" s="113"/>
      <c r="G11" s="114"/>
      <c r="H11" s="112"/>
      <c r="I11" s="113"/>
      <c r="J11" s="113"/>
      <c r="K11" s="113"/>
      <c r="L11" s="114"/>
      <c r="M11" s="112"/>
      <c r="N11" s="113"/>
      <c r="O11" s="113"/>
      <c r="P11" s="113"/>
      <c r="Q11" s="113"/>
      <c r="R11" s="113"/>
      <c r="S11" s="114"/>
      <c r="T11" s="136"/>
    </row>
    <row r="12" spans="1:20" ht="15" customHeight="1" thickBot="1">
      <c r="A12" s="216"/>
      <c r="B12" s="115"/>
      <c r="C12" s="116"/>
      <c r="D12" s="116"/>
      <c r="E12" s="116"/>
      <c r="F12" s="116"/>
      <c r="G12" s="117"/>
      <c r="H12" s="115"/>
      <c r="I12" s="116"/>
      <c r="J12" s="116"/>
      <c r="K12" s="116"/>
      <c r="L12" s="117"/>
      <c r="M12" s="115"/>
      <c r="N12" s="116"/>
      <c r="O12" s="116"/>
      <c r="P12" s="116"/>
      <c r="Q12" s="116"/>
      <c r="R12" s="116"/>
      <c r="S12" s="117"/>
      <c r="T12" s="137"/>
    </row>
    <row r="13" spans="1:20" ht="16.5" thickBot="1">
      <c r="A13" s="19" t="s">
        <v>5</v>
      </c>
      <c r="B13" s="118">
        <v>250</v>
      </c>
      <c r="C13" s="119"/>
      <c r="D13" s="12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09">
        <f>B13*B10</f>
        <v>1057500</v>
      </c>
      <c r="C14" s="110"/>
      <c r="D14" s="111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1">
        <f>J13*B10</f>
        <v>0</v>
      </c>
      <c r="K14" s="52"/>
      <c r="L14" s="34">
        <f>L13*B10</f>
        <v>0</v>
      </c>
      <c r="M14" s="44"/>
      <c r="N14" s="44">
        <f>N13*B10</f>
        <v>0</v>
      </c>
      <c r="O14" s="51">
        <f>O13*B10</f>
        <v>0</v>
      </c>
      <c r="P14" s="53"/>
      <c r="Q14" s="53"/>
      <c r="R14" s="52"/>
      <c r="S14" s="34">
        <f>S13*B10</f>
        <v>0</v>
      </c>
      <c r="T14" s="37">
        <f>T13*B10</f>
        <v>1082880</v>
      </c>
    </row>
    <row r="15" spans="1:20" ht="15.75" thickTop="1">
      <c r="A15" s="217" t="s">
        <v>33</v>
      </c>
      <c r="B15" s="121" t="s">
        <v>60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41"/>
    </row>
    <row r="16" spans="1:20" ht="15.75" thickBot="1">
      <c r="A16" s="216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37"/>
    </row>
    <row r="17" spans="1:20" ht="19.5" thickBot="1">
      <c r="A17" s="19" t="s">
        <v>4</v>
      </c>
      <c r="B17" s="138">
        <v>13220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25"/>
    </row>
    <row r="18" spans="1:20" ht="15">
      <c r="A18" s="215" t="s">
        <v>35</v>
      </c>
      <c r="B18" s="112" t="s">
        <v>8</v>
      </c>
      <c r="C18" s="113"/>
      <c r="D18" s="113"/>
      <c r="E18" s="113"/>
      <c r="F18" s="113"/>
      <c r="G18" s="114"/>
      <c r="H18" s="112" t="s">
        <v>9</v>
      </c>
      <c r="I18" s="113"/>
      <c r="J18" s="113"/>
      <c r="K18" s="113"/>
      <c r="L18" s="114"/>
      <c r="M18" s="112"/>
      <c r="N18" s="113"/>
      <c r="O18" s="113"/>
      <c r="P18" s="113"/>
      <c r="Q18" s="113"/>
      <c r="R18" s="113"/>
      <c r="S18" s="114"/>
      <c r="T18" s="142"/>
    </row>
    <row r="19" spans="1:20" ht="15.75" thickBot="1">
      <c r="A19" s="216"/>
      <c r="B19" s="115"/>
      <c r="C19" s="116"/>
      <c r="D19" s="116"/>
      <c r="E19" s="116"/>
      <c r="F19" s="116"/>
      <c r="G19" s="117"/>
      <c r="H19" s="115"/>
      <c r="I19" s="116"/>
      <c r="J19" s="116"/>
      <c r="K19" s="116"/>
      <c r="L19" s="117"/>
      <c r="M19" s="115"/>
      <c r="N19" s="116"/>
      <c r="O19" s="116"/>
      <c r="P19" s="116"/>
      <c r="Q19" s="116"/>
      <c r="R19" s="116"/>
      <c r="S19" s="117"/>
      <c r="T19" s="143"/>
    </row>
    <row r="20" spans="1:20" ht="16.5" thickBot="1">
      <c r="A20" s="19" t="s">
        <v>10</v>
      </c>
      <c r="B20" s="118">
        <v>300</v>
      </c>
      <c r="C20" s="120"/>
      <c r="D20" s="118">
        <v>310</v>
      </c>
      <c r="E20" s="120"/>
      <c r="F20" s="24">
        <v>275</v>
      </c>
      <c r="G20" s="29">
        <v>295</v>
      </c>
      <c r="H20" s="24"/>
      <c r="I20" s="24"/>
      <c r="J20" s="24"/>
      <c r="K20" s="144"/>
      <c r="L20" s="14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46">
        <f>B17*B20</f>
        <v>3966000</v>
      </c>
      <c r="C21" s="147"/>
      <c r="D21" s="146">
        <f>D20*B17</f>
        <v>4098200</v>
      </c>
      <c r="E21" s="147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48">
        <f>B17*K20</f>
        <v>0</v>
      </c>
      <c r="L21" s="149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17" t="s">
        <v>36</v>
      </c>
      <c r="B22" s="121" t="s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54"/>
    </row>
    <row r="23" spans="1:20" ht="15.75" thickBot="1">
      <c r="A23" s="218"/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7"/>
    </row>
    <row r="24" spans="1:20" ht="15.75" thickTop="1">
      <c r="A24" s="217" t="s">
        <v>4</v>
      </c>
      <c r="B24" s="158">
        <v>2580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</row>
    <row r="25" spans="1:20" ht="1.5" customHeight="1" thickBot="1">
      <c r="A25" s="218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163"/>
      <c r="O25" s="163"/>
      <c r="P25" s="163"/>
      <c r="Q25" s="163"/>
      <c r="R25" s="163"/>
      <c r="S25" s="163"/>
      <c r="T25" s="164"/>
    </row>
    <row r="26" spans="1:20" ht="15" customHeight="1" thickTop="1">
      <c r="A26" s="217" t="s">
        <v>35</v>
      </c>
      <c r="B26" s="121" t="s">
        <v>61</v>
      </c>
      <c r="C26" s="122"/>
      <c r="D26" s="122"/>
      <c r="E26" s="122"/>
      <c r="F26" s="122"/>
      <c r="G26" s="123"/>
      <c r="H26" s="112" t="s">
        <v>9</v>
      </c>
      <c r="I26" s="113"/>
      <c r="J26" s="113"/>
      <c r="K26" s="113"/>
      <c r="L26" s="113"/>
      <c r="M26" s="166"/>
      <c r="N26" s="167"/>
      <c r="O26" s="167"/>
      <c r="P26" s="167"/>
      <c r="Q26" s="167"/>
      <c r="R26" s="167"/>
      <c r="S26" s="168"/>
      <c r="T26" s="172"/>
    </row>
    <row r="27" spans="1:20" ht="15" customHeight="1" thickBot="1">
      <c r="A27" s="218"/>
      <c r="B27" s="155"/>
      <c r="C27" s="156"/>
      <c r="D27" s="156"/>
      <c r="E27" s="156"/>
      <c r="F27" s="156"/>
      <c r="G27" s="165"/>
      <c r="H27" s="115"/>
      <c r="I27" s="116"/>
      <c r="J27" s="116"/>
      <c r="K27" s="116"/>
      <c r="L27" s="116"/>
      <c r="M27" s="169"/>
      <c r="N27" s="170"/>
      <c r="O27" s="170"/>
      <c r="P27" s="170"/>
      <c r="Q27" s="170"/>
      <c r="R27" s="170"/>
      <c r="S27" s="171"/>
      <c r="T27" s="173"/>
    </row>
    <row r="28" spans="1:20" ht="17.25" thickBot="1" thickTop="1">
      <c r="A28" s="20" t="s">
        <v>10</v>
      </c>
      <c r="B28" s="152">
        <v>160</v>
      </c>
      <c r="C28" s="153"/>
      <c r="D28" s="152">
        <v>150</v>
      </c>
      <c r="E28" s="153"/>
      <c r="F28" s="14">
        <v>0</v>
      </c>
      <c r="G28" s="34">
        <v>155</v>
      </c>
      <c r="H28" s="14"/>
      <c r="I28" s="14"/>
      <c r="J28" s="14"/>
      <c r="K28" s="150"/>
      <c r="L28" s="151"/>
      <c r="M28" s="14" t="s">
        <v>6</v>
      </c>
      <c r="N28" s="14"/>
      <c r="O28" s="56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52">
        <f>B24*B28</f>
        <v>412800</v>
      </c>
      <c r="C29" s="153"/>
      <c r="D29" s="152">
        <f>D28*B24</f>
        <v>387000</v>
      </c>
      <c r="E29" s="153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0">
        <f>B24*K28</f>
        <v>0</v>
      </c>
      <c r="L29" s="151"/>
      <c r="M29" s="14"/>
      <c r="N29" s="14">
        <f>B24*N28</f>
        <v>0</v>
      </c>
      <c r="O29" s="38"/>
      <c r="P29" s="54"/>
      <c r="Q29" s="54"/>
      <c r="R29" s="36"/>
      <c r="S29" s="34">
        <f>B24*S28</f>
        <v>0</v>
      </c>
      <c r="T29" s="37">
        <f>T28*B24</f>
        <v>399900</v>
      </c>
    </row>
    <row r="30" spans="1:20" ht="15.75" thickTop="1">
      <c r="A30" s="217" t="s">
        <v>36</v>
      </c>
      <c r="B30" s="124" t="s">
        <v>12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26"/>
      <c r="T30" s="142"/>
    </row>
    <row r="31" spans="1:20" ht="15.75" thickBot="1">
      <c r="A31" s="218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65"/>
      <c r="T31" s="175"/>
    </row>
    <row r="32" spans="1:20" ht="20.25" thickBot="1" thickTop="1">
      <c r="A32" s="20" t="s">
        <v>4</v>
      </c>
      <c r="B32" s="176">
        <v>4075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  <c r="T32" s="37"/>
    </row>
    <row r="33" spans="1:20" ht="15" customHeight="1" thickTop="1">
      <c r="A33" s="217" t="s">
        <v>35</v>
      </c>
      <c r="B33" s="121" t="s">
        <v>62</v>
      </c>
      <c r="C33" s="122"/>
      <c r="D33" s="122"/>
      <c r="E33" s="122"/>
      <c r="F33" s="122"/>
      <c r="G33" s="123"/>
      <c r="H33" s="179"/>
      <c r="I33" s="180"/>
      <c r="J33" s="180"/>
      <c r="K33" s="180"/>
      <c r="L33" s="181"/>
      <c r="M33" s="179"/>
      <c r="N33" s="180"/>
      <c r="O33" s="180"/>
      <c r="P33" s="180"/>
      <c r="Q33" s="180"/>
      <c r="R33" s="180"/>
      <c r="S33" s="181"/>
      <c r="T33" s="185"/>
    </row>
    <row r="34" spans="1:20" ht="15" customHeight="1" thickBot="1">
      <c r="A34" s="218"/>
      <c r="B34" s="155"/>
      <c r="C34" s="156"/>
      <c r="D34" s="156"/>
      <c r="E34" s="156"/>
      <c r="F34" s="156"/>
      <c r="G34" s="165"/>
      <c r="H34" s="182"/>
      <c r="I34" s="183"/>
      <c r="J34" s="183"/>
      <c r="K34" s="183"/>
      <c r="L34" s="184"/>
      <c r="M34" s="182"/>
      <c r="N34" s="183"/>
      <c r="O34" s="183"/>
      <c r="P34" s="183"/>
      <c r="Q34" s="183"/>
      <c r="R34" s="183"/>
      <c r="S34" s="184"/>
      <c r="T34" s="175"/>
    </row>
    <row r="35" spans="1:20" ht="17.25" thickBot="1" thickTop="1">
      <c r="A35" s="20" t="s">
        <v>10</v>
      </c>
      <c r="B35" s="152">
        <v>95</v>
      </c>
      <c r="C35" s="153"/>
      <c r="D35" s="152">
        <v>120</v>
      </c>
      <c r="E35" s="153"/>
      <c r="F35" s="14">
        <v>100</v>
      </c>
      <c r="G35" s="34">
        <v>105</v>
      </c>
      <c r="H35" s="14"/>
      <c r="I35" s="14"/>
      <c r="J35" s="14"/>
      <c r="K35" s="150"/>
      <c r="L35" s="151"/>
      <c r="M35" s="14"/>
      <c r="N35" s="14"/>
      <c r="O35" s="38"/>
      <c r="P35" s="54"/>
      <c r="Q35" s="54"/>
      <c r="R35" s="36"/>
      <c r="S35" s="34"/>
      <c r="T35" s="37">
        <v>105</v>
      </c>
    </row>
    <row r="36" spans="1:20" ht="17.25" thickBot="1" thickTop="1">
      <c r="A36" s="20" t="s">
        <v>7</v>
      </c>
      <c r="B36" s="152">
        <f>B35*B32</f>
        <v>387125</v>
      </c>
      <c r="C36" s="153"/>
      <c r="D36" s="152">
        <f>D35*B32</f>
        <v>489000</v>
      </c>
      <c r="E36" s="153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0">
        <f>K35*B32</f>
        <v>0</v>
      </c>
      <c r="L36" s="151"/>
      <c r="M36" s="14">
        <f>M35*B32</f>
        <v>0</v>
      </c>
      <c r="N36" s="14">
        <f>N35*B32</f>
        <v>0</v>
      </c>
      <c r="O36" s="38"/>
      <c r="P36" s="54"/>
      <c r="Q36" s="54"/>
      <c r="R36" s="36"/>
      <c r="S36" s="34">
        <f>S35*B32</f>
        <v>0</v>
      </c>
      <c r="T36" s="37">
        <f>T35*B32</f>
        <v>427875</v>
      </c>
    </row>
    <row r="37" spans="1:20" ht="15.75" thickTop="1">
      <c r="A37" s="217" t="s">
        <v>36</v>
      </c>
      <c r="B37" s="121" t="s">
        <v>13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  <c r="T37" s="185"/>
    </row>
    <row r="38" spans="1:20" ht="15.75" thickBot="1">
      <c r="A38" s="218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65"/>
      <c r="T38" s="175"/>
    </row>
    <row r="39" spans="1:20" ht="20.25" thickBot="1" thickTop="1">
      <c r="A39" s="20" t="s">
        <v>4</v>
      </c>
      <c r="B39" s="176">
        <v>4300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8"/>
      <c r="T39" s="37"/>
    </row>
    <row r="40" spans="1:20" ht="0.75" customHeight="1" thickTop="1">
      <c r="A40" s="217" t="s">
        <v>35</v>
      </c>
      <c r="B40" s="121" t="s">
        <v>14</v>
      </c>
      <c r="C40" s="122"/>
      <c r="D40" s="122"/>
      <c r="E40" s="122"/>
      <c r="F40" s="122"/>
      <c r="G40" s="123"/>
      <c r="H40" s="179"/>
      <c r="I40" s="180"/>
      <c r="J40" s="180"/>
      <c r="K40" s="180"/>
      <c r="L40" s="181"/>
      <c r="M40" s="179"/>
      <c r="N40" s="180"/>
      <c r="O40" s="180"/>
      <c r="P40" s="180"/>
      <c r="Q40" s="180"/>
      <c r="R40" s="180"/>
      <c r="S40" s="181"/>
      <c r="T40" s="185"/>
    </row>
    <row r="41" spans="1:20" ht="33" customHeight="1" thickBot="1">
      <c r="A41" s="218"/>
      <c r="B41" s="155" t="s">
        <v>62</v>
      </c>
      <c r="C41" s="156"/>
      <c r="D41" s="156"/>
      <c r="E41" s="156"/>
      <c r="F41" s="156"/>
      <c r="G41" s="165"/>
      <c r="H41" s="182"/>
      <c r="I41" s="183"/>
      <c r="J41" s="183"/>
      <c r="K41" s="183"/>
      <c r="L41" s="184"/>
      <c r="M41" s="182"/>
      <c r="N41" s="183"/>
      <c r="O41" s="183"/>
      <c r="P41" s="183"/>
      <c r="Q41" s="183"/>
      <c r="R41" s="183"/>
      <c r="S41" s="184"/>
      <c r="T41" s="175"/>
    </row>
    <row r="42" spans="1:20" ht="17.25" thickBot="1" thickTop="1">
      <c r="A42" s="20" t="s">
        <v>10</v>
      </c>
      <c r="B42" s="152">
        <v>150</v>
      </c>
      <c r="C42" s="153"/>
      <c r="D42" s="152">
        <v>160</v>
      </c>
      <c r="E42" s="153"/>
      <c r="F42" s="14">
        <v>130</v>
      </c>
      <c r="G42" s="34">
        <v>146.67</v>
      </c>
      <c r="H42" s="14"/>
      <c r="I42" s="14"/>
      <c r="J42" s="14"/>
      <c r="K42" s="150"/>
      <c r="L42" s="151"/>
      <c r="M42" s="14"/>
      <c r="N42" s="14"/>
      <c r="O42" s="35"/>
      <c r="P42" s="54"/>
      <c r="Q42" s="54"/>
      <c r="R42" s="36"/>
      <c r="S42" s="34"/>
      <c r="T42" s="37">
        <v>146</v>
      </c>
    </row>
    <row r="43" spans="1:20" ht="17.25" thickBot="1" thickTop="1">
      <c r="A43" s="20" t="s">
        <v>7</v>
      </c>
      <c r="B43" s="152">
        <f>B42*B39</f>
        <v>645000</v>
      </c>
      <c r="C43" s="153"/>
      <c r="D43" s="152">
        <f>D42*B39</f>
        <v>688000</v>
      </c>
      <c r="E43" s="153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0">
        <v>0</v>
      </c>
      <c r="L43" s="151"/>
      <c r="M43" s="14">
        <v>0</v>
      </c>
      <c r="N43" s="14"/>
      <c r="O43" s="31"/>
      <c r="P43" s="54"/>
      <c r="Q43" s="54"/>
      <c r="R43" s="36"/>
      <c r="S43" s="34"/>
      <c r="T43" s="37">
        <f>T42*B39</f>
        <v>627800</v>
      </c>
    </row>
    <row r="44" spans="1:20" ht="15.75" thickTop="1">
      <c r="A44" s="217" t="s">
        <v>36</v>
      </c>
      <c r="B44" s="121" t="s">
        <v>15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85"/>
    </row>
    <row r="45" spans="1:20" ht="15.75" thickBot="1">
      <c r="A45" s="218"/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65"/>
      <c r="T45" s="175"/>
    </row>
    <row r="46" spans="1:20" ht="20.25" thickBot="1" thickTop="1">
      <c r="A46" s="20" t="s">
        <v>4</v>
      </c>
      <c r="B46" s="176">
        <v>1635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8"/>
      <c r="T46" s="37"/>
    </row>
    <row r="47" spans="1:20" ht="15" customHeight="1" thickTop="1">
      <c r="A47" s="217" t="s">
        <v>35</v>
      </c>
      <c r="B47" s="121" t="s">
        <v>16</v>
      </c>
      <c r="C47" s="122"/>
      <c r="D47" s="122"/>
      <c r="E47" s="122"/>
      <c r="F47" s="122"/>
      <c r="G47" s="123"/>
      <c r="H47" s="121" t="s">
        <v>72</v>
      </c>
      <c r="I47" s="122"/>
      <c r="J47" s="122"/>
      <c r="K47" s="122"/>
      <c r="L47" s="123"/>
      <c r="M47" s="186"/>
      <c r="N47" s="187"/>
      <c r="O47" s="187"/>
      <c r="P47" s="187"/>
      <c r="Q47" s="187"/>
      <c r="R47" s="187"/>
      <c r="S47" s="188"/>
      <c r="T47" s="185"/>
    </row>
    <row r="48" spans="1:20" ht="15" customHeight="1" thickBot="1">
      <c r="A48" s="218"/>
      <c r="B48" s="155"/>
      <c r="C48" s="156"/>
      <c r="D48" s="156"/>
      <c r="E48" s="156"/>
      <c r="F48" s="156"/>
      <c r="G48" s="165"/>
      <c r="H48" s="155"/>
      <c r="I48" s="156"/>
      <c r="J48" s="156"/>
      <c r="K48" s="156"/>
      <c r="L48" s="165"/>
      <c r="M48" s="189"/>
      <c r="N48" s="190"/>
      <c r="O48" s="190"/>
      <c r="P48" s="190"/>
      <c r="Q48" s="190"/>
      <c r="R48" s="190"/>
      <c r="S48" s="191"/>
      <c r="T48" s="175"/>
    </row>
    <row r="49" spans="1:20" ht="17.25" thickBot="1" thickTop="1">
      <c r="A49" s="20" t="s">
        <v>10</v>
      </c>
      <c r="B49" s="152">
        <v>290</v>
      </c>
      <c r="C49" s="153"/>
      <c r="D49" s="152">
        <v>330</v>
      </c>
      <c r="E49" s="153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0">
        <v>290</v>
      </c>
      <c r="L49" s="151"/>
      <c r="M49" s="14"/>
      <c r="N49" s="14"/>
      <c r="O49" s="38"/>
      <c r="P49" s="54"/>
      <c r="Q49" s="54"/>
      <c r="R49" s="36"/>
      <c r="S49" s="14"/>
      <c r="T49" s="37">
        <v>300</v>
      </c>
    </row>
    <row r="50" spans="1:20" ht="17.25" thickBot="1" thickTop="1">
      <c r="A50" s="20" t="s">
        <v>7</v>
      </c>
      <c r="B50" s="152">
        <f>B49*B46</f>
        <v>474150</v>
      </c>
      <c r="C50" s="153"/>
      <c r="D50" s="152">
        <f>D49*B46</f>
        <v>539550</v>
      </c>
      <c r="E50" s="153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0">
        <f>K49*B46</f>
        <v>474150</v>
      </c>
      <c r="L50" s="151"/>
      <c r="M50" s="14"/>
      <c r="N50" s="14"/>
      <c r="O50" s="38"/>
      <c r="P50" s="54"/>
      <c r="Q50" s="54"/>
      <c r="R50" s="36"/>
      <c r="S50" s="14"/>
      <c r="T50" s="37">
        <f>T49*B46</f>
        <v>490500</v>
      </c>
    </row>
    <row r="51" spans="1:20" ht="15.75" thickTop="1">
      <c r="A51" s="217" t="s">
        <v>36</v>
      </c>
      <c r="B51" s="121" t="s">
        <v>17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185"/>
    </row>
    <row r="52" spans="1:20" ht="15.75" thickBot="1">
      <c r="A52" s="218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65"/>
      <c r="T52" s="175"/>
    </row>
    <row r="53" spans="1:20" ht="20.25" thickBot="1" thickTop="1">
      <c r="A53" s="20" t="s">
        <v>4</v>
      </c>
      <c r="B53" s="176">
        <v>2064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8"/>
      <c r="T53" s="37"/>
    </row>
    <row r="54" spans="1:20" ht="15" customHeight="1" thickTop="1">
      <c r="A54" s="217" t="s">
        <v>35</v>
      </c>
      <c r="B54" s="121" t="s">
        <v>8</v>
      </c>
      <c r="C54" s="122"/>
      <c r="D54" s="122"/>
      <c r="E54" s="122"/>
      <c r="F54" s="122"/>
      <c r="G54" s="123"/>
      <c r="H54" s="121" t="s">
        <v>72</v>
      </c>
      <c r="I54" s="122"/>
      <c r="J54" s="122"/>
      <c r="K54" s="122"/>
      <c r="L54" s="123"/>
      <c r="M54" s="186"/>
      <c r="N54" s="187"/>
      <c r="O54" s="187"/>
      <c r="P54" s="187"/>
      <c r="Q54" s="187"/>
      <c r="R54" s="187"/>
      <c r="S54" s="188"/>
      <c r="T54" s="185"/>
    </row>
    <row r="55" spans="1:20" ht="15" customHeight="1" thickBot="1">
      <c r="A55" s="218"/>
      <c r="B55" s="155"/>
      <c r="C55" s="156"/>
      <c r="D55" s="156"/>
      <c r="E55" s="156"/>
      <c r="F55" s="156"/>
      <c r="G55" s="165"/>
      <c r="H55" s="155"/>
      <c r="I55" s="156"/>
      <c r="J55" s="156"/>
      <c r="K55" s="156"/>
      <c r="L55" s="165"/>
      <c r="M55" s="189"/>
      <c r="N55" s="190"/>
      <c r="O55" s="190"/>
      <c r="P55" s="190"/>
      <c r="Q55" s="190"/>
      <c r="R55" s="190"/>
      <c r="S55" s="191"/>
      <c r="T55" s="175"/>
    </row>
    <row r="56" spans="1:20" ht="17.25" thickBot="1" thickTop="1">
      <c r="A56" s="20" t="s">
        <v>10</v>
      </c>
      <c r="B56" s="152">
        <v>290</v>
      </c>
      <c r="C56" s="153"/>
      <c r="D56" s="152">
        <v>320</v>
      </c>
      <c r="E56" s="153"/>
      <c r="F56" s="14">
        <v>270</v>
      </c>
      <c r="G56" s="34">
        <v>293.33</v>
      </c>
      <c r="H56" s="14"/>
      <c r="I56" s="14">
        <v>0</v>
      </c>
      <c r="J56" s="14"/>
      <c r="K56" s="150">
        <v>0</v>
      </c>
      <c r="L56" s="151"/>
      <c r="M56" s="14"/>
      <c r="N56" s="14"/>
      <c r="O56" s="38"/>
      <c r="P56" s="54"/>
      <c r="Q56" s="54"/>
      <c r="R56" s="36"/>
      <c r="S56" s="34"/>
      <c r="T56" s="37">
        <v>293</v>
      </c>
    </row>
    <row r="57" spans="1:20" ht="17.25" thickBot="1" thickTop="1">
      <c r="A57" s="20" t="s">
        <v>7</v>
      </c>
      <c r="B57" s="152">
        <f>B56*B53</f>
        <v>598560</v>
      </c>
      <c r="C57" s="153"/>
      <c r="D57" s="152">
        <f>D56*B53</f>
        <v>660480</v>
      </c>
      <c r="E57" s="153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0">
        <f>K56*B53</f>
        <v>0</v>
      </c>
      <c r="L57" s="151"/>
      <c r="M57" s="14"/>
      <c r="N57" s="14"/>
      <c r="O57" s="38"/>
      <c r="P57" s="54"/>
      <c r="Q57" s="54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99"/>
      <c r="C58" s="200"/>
      <c r="D58" s="199"/>
      <c r="E58" s="200"/>
      <c r="F58" s="57"/>
      <c r="G58" s="57"/>
      <c r="H58" s="57"/>
      <c r="I58" s="57"/>
      <c r="J58" s="57"/>
      <c r="K58" s="199"/>
      <c r="L58" s="200"/>
      <c r="M58" s="57"/>
      <c r="N58" s="57"/>
      <c r="O58" s="61"/>
      <c r="P58" s="59"/>
      <c r="Q58" s="59"/>
      <c r="R58" s="58"/>
      <c r="S58" s="57"/>
      <c r="T58" s="62"/>
    </row>
    <row r="59" spans="1:20" ht="42" customHeight="1" thickBot="1" thickTop="1">
      <c r="A59" s="20" t="s">
        <v>19</v>
      </c>
      <c r="B59" s="152"/>
      <c r="C59" s="153"/>
      <c r="D59" s="192"/>
      <c r="E59" s="193"/>
      <c r="F59" s="14"/>
      <c r="G59" s="14"/>
      <c r="H59" s="44"/>
      <c r="I59" s="44"/>
      <c r="J59" s="14"/>
      <c r="K59" s="192"/>
      <c r="L59" s="193"/>
      <c r="M59" s="44"/>
      <c r="N59" s="44"/>
      <c r="O59" s="38"/>
      <c r="P59" s="54"/>
      <c r="Q59" s="54"/>
      <c r="R59" s="36"/>
      <c r="S59" s="44"/>
      <c r="T59" s="23"/>
    </row>
    <row r="60" spans="1:20" ht="15.75" thickTop="1">
      <c r="A60" s="217" t="s">
        <v>37</v>
      </c>
      <c r="B60" s="214">
        <f>B57+B50+B43+B36+B29+B21+B14</f>
        <v>7541135</v>
      </c>
      <c r="C60" s="188"/>
      <c r="D60" s="214">
        <f>D57+D50+D43+D36+D29+D21+E14</f>
        <v>8004330</v>
      </c>
      <c r="E60" s="188"/>
      <c r="F60" s="194">
        <f>F57+F50+F43+F36+F29+F21+F14</f>
        <v>6674580</v>
      </c>
      <c r="G60" s="194">
        <f>G57+G50+G43+G36+G29+G21+G14</f>
        <v>7540003.220000001</v>
      </c>
      <c r="H60" s="194">
        <f>H57+H50+H43+H36+H29+H21+H14</f>
        <v>474150</v>
      </c>
      <c r="I60" s="194">
        <f>I57+I50+I43+I36+I29+I21+I14</f>
        <v>0</v>
      </c>
      <c r="J60" s="194">
        <f>J57+J50+J43+J36+J29+J21+J14</f>
        <v>474150</v>
      </c>
      <c r="K60" s="214">
        <f>K57+K50+K43+K36+K29+K21+L14</f>
        <v>474150</v>
      </c>
      <c r="L60" s="188"/>
      <c r="M60" s="194">
        <v>0</v>
      </c>
      <c r="N60" s="194">
        <v>0</v>
      </c>
      <c r="O60" s="214">
        <f>O14</f>
        <v>0</v>
      </c>
      <c r="P60" s="187"/>
      <c r="Q60" s="187"/>
      <c r="R60" s="188"/>
      <c r="S60" s="194">
        <v>0</v>
      </c>
      <c r="T60" s="203">
        <f>T57+T50+T43+T36+T29+T21+T14</f>
        <v>7533607</v>
      </c>
    </row>
    <row r="61" spans="1:20" ht="15.75" thickBot="1">
      <c r="A61" s="218"/>
      <c r="B61" s="189"/>
      <c r="C61" s="191"/>
      <c r="D61" s="189"/>
      <c r="E61" s="191"/>
      <c r="F61" s="195"/>
      <c r="G61" s="195"/>
      <c r="H61" s="195"/>
      <c r="I61" s="195"/>
      <c r="J61" s="195"/>
      <c r="K61" s="189"/>
      <c r="L61" s="191"/>
      <c r="M61" s="195"/>
      <c r="N61" s="195"/>
      <c r="O61" s="189"/>
      <c r="P61" s="190"/>
      <c r="Q61" s="190"/>
      <c r="R61" s="191"/>
      <c r="S61" s="195"/>
      <c r="T61" s="175"/>
    </row>
    <row r="62" spans="1:20" ht="30.75" customHeight="1" thickTop="1">
      <c r="A62" s="217" t="s">
        <v>20</v>
      </c>
      <c r="B62" s="209">
        <v>40578</v>
      </c>
      <c r="C62" s="210"/>
      <c r="D62" s="209">
        <v>40578</v>
      </c>
      <c r="E62" s="210"/>
      <c r="F62" s="197">
        <v>40578</v>
      </c>
      <c r="G62" s="204"/>
      <c r="H62" s="197">
        <v>40578</v>
      </c>
      <c r="I62" s="197">
        <v>40578</v>
      </c>
      <c r="J62" s="197">
        <v>40578</v>
      </c>
      <c r="K62" s="48"/>
      <c r="L62" s="181"/>
      <c r="M62" s="197"/>
      <c r="N62" s="197"/>
      <c r="O62" s="209"/>
      <c r="P62" s="180"/>
      <c r="Q62" s="180"/>
      <c r="R62" s="181"/>
      <c r="S62" s="204"/>
      <c r="T62" s="141"/>
    </row>
    <row r="63" spans="1:20" ht="15.75" thickBot="1">
      <c r="A63" s="219"/>
      <c r="B63" s="211"/>
      <c r="C63" s="212"/>
      <c r="D63" s="211"/>
      <c r="E63" s="212"/>
      <c r="F63" s="213"/>
      <c r="G63" s="198"/>
      <c r="H63" s="198"/>
      <c r="I63" s="198"/>
      <c r="J63" s="198"/>
      <c r="K63" s="49"/>
      <c r="L63" s="196"/>
      <c r="M63" s="198"/>
      <c r="N63" s="198"/>
      <c r="O63" s="205"/>
      <c r="P63" s="206"/>
      <c r="Q63" s="206"/>
      <c r="R63" s="196"/>
      <c r="S63" s="198"/>
      <c r="T63" s="246"/>
    </row>
    <row r="64" spans="1:20" ht="15" customHeight="1" thickTop="1">
      <c r="A64" s="217" t="s">
        <v>21</v>
      </c>
      <c r="B64" s="179" t="s">
        <v>76</v>
      </c>
      <c r="C64" s="181"/>
      <c r="D64" s="179" t="s">
        <v>76</v>
      </c>
      <c r="E64" s="181"/>
      <c r="F64" s="204" t="s">
        <v>76</v>
      </c>
      <c r="G64" s="204"/>
      <c r="H64" s="204" t="s">
        <v>76</v>
      </c>
      <c r="I64" s="204" t="s">
        <v>76</v>
      </c>
      <c r="J64" s="204" t="s">
        <v>76</v>
      </c>
      <c r="K64" s="179"/>
      <c r="L64" s="181"/>
      <c r="M64" s="204"/>
      <c r="N64" s="204"/>
      <c r="O64" s="179"/>
      <c r="P64" s="180"/>
      <c r="Q64" s="180"/>
      <c r="R64" s="181"/>
      <c r="S64" s="204"/>
      <c r="T64" s="141"/>
    </row>
    <row r="65" spans="1:20" ht="39.75" customHeight="1" thickBot="1">
      <c r="A65" s="219"/>
      <c r="B65" s="182"/>
      <c r="C65" s="184"/>
      <c r="D65" s="182"/>
      <c r="E65" s="184"/>
      <c r="F65" s="198"/>
      <c r="G65" s="207"/>
      <c r="H65" s="198"/>
      <c r="I65" s="198"/>
      <c r="J65" s="198"/>
      <c r="K65" s="182"/>
      <c r="L65" s="184"/>
      <c r="M65" s="198"/>
      <c r="N65" s="198"/>
      <c r="O65" s="205"/>
      <c r="P65" s="206"/>
      <c r="Q65" s="206"/>
      <c r="R65" s="196"/>
      <c r="S65" s="207"/>
      <c r="T65" s="208"/>
    </row>
    <row r="66" spans="1:20" ht="46.5" customHeight="1" thickTop="1">
      <c r="A66" s="228" t="s">
        <v>22</v>
      </c>
      <c r="B66" s="229"/>
      <c r="C66" s="121" t="s">
        <v>23</v>
      </c>
      <c r="D66" s="122"/>
      <c r="E66" s="122"/>
      <c r="F66" s="122"/>
      <c r="G66" s="123"/>
      <c r="H66" s="121" t="s">
        <v>38</v>
      </c>
      <c r="I66" s="220"/>
      <c r="J66" s="220"/>
      <c r="K66" s="220"/>
      <c r="L66" s="220"/>
      <c r="M66" s="220"/>
      <c r="N66" s="220"/>
      <c r="O66" s="221"/>
      <c r="P66" s="5"/>
      <c r="Q66" s="6"/>
      <c r="R66" s="7"/>
      <c r="S66" s="8"/>
      <c r="T66" s="8"/>
    </row>
    <row r="67" spans="1:20" ht="16.5" thickBot="1">
      <c r="A67" s="230"/>
      <c r="B67" s="231"/>
      <c r="C67" s="115"/>
      <c r="D67" s="116"/>
      <c r="E67" s="116"/>
      <c r="F67" s="116"/>
      <c r="G67" s="117"/>
      <c r="H67" s="222"/>
      <c r="I67" s="223"/>
      <c r="J67" s="223"/>
      <c r="K67" s="223"/>
      <c r="L67" s="223"/>
      <c r="M67" s="223"/>
      <c r="N67" s="223"/>
      <c r="O67" s="224"/>
      <c r="P67" s="9"/>
      <c r="Q67" s="10"/>
      <c r="R67" s="3"/>
      <c r="S67" s="2"/>
      <c r="T67" s="2"/>
    </row>
    <row r="68" spans="1:20" ht="16.5" thickBot="1">
      <c r="A68" s="225" t="s">
        <v>26</v>
      </c>
      <c r="B68" s="238"/>
      <c r="C68" s="240" t="s">
        <v>27</v>
      </c>
      <c r="D68" s="241"/>
      <c r="E68" s="241"/>
      <c r="F68" s="241"/>
      <c r="G68" s="242"/>
      <c r="H68" s="225" t="s">
        <v>28</v>
      </c>
      <c r="I68" s="226"/>
      <c r="J68" s="226"/>
      <c r="K68" s="226"/>
      <c r="L68" s="226"/>
      <c r="M68" s="226"/>
      <c r="N68" s="226"/>
      <c r="O68" s="227"/>
      <c r="P68" s="11"/>
      <c r="Q68" s="12"/>
      <c r="R68" s="201"/>
      <c r="S68" s="202"/>
      <c r="T68" s="202"/>
    </row>
    <row r="69" spans="1:20" ht="16.5" thickBot="1">
      <c r="A69" s="225" t="s">
        <v>29</v>
      </c>
      <c r="B69" s="238"/>
      <c r="C69" s="243" t="s">
        <v>68</v>
      </c>
      <c r="D69" s="244"/>
      <c r="E69" s="244"/>
      <c r="F69" s="244"/>
      <c r="G69" s="245"/>
      <c r="H69" s="225" t="s">
        <v>58</v>
      </c>
      <c r="I69" s="226"/>
      <c r="J69" s="226"/>
      <c r="K69" s="226"/>
      <c r="L69" s="226"/>
      <c r="M69" s="226"/>
      <c r="N69" s="226"/>
      <c r="O69" s="227"/>
      <c r="P69" s="11"/>
      <c r="Q69" s="12"/>
      <c r="R69" s="201"/>
      <c r="S69" s="202"/>
      <c r="T69" s="202"/>
    </row>
    <row r="70" spans="1:20" ht="16.5" customHeight="1" thickBot="1">
      <c r="A70" s="225" t="s">
        <v>30</v>
      </c>
      <c r="B70" s="238"/>
      <c r="C70" s="240" t="s">
        <v>31</v>
      </c>
      <c r="D70" s="241"/>
      <c r="E70" s="241"/>
      <c r="F70" s="241"/>
      <c r="G70" s="242"/>
      <c r="H70" s="225" t="s">
        <v>32</v>
      </c>
      <c r="I70" s="226"/>
      <c r="J70" s="226"/>
      <c r="K70" s="226"/>
      <c r="L70" s="226"/>
      <c r="M70" s="226"/>
      <c r="N70" s="226"/>
      <c r="O70" s="227"/>
      <c r="P70" s="11"/>
      <c r="Q70" s="12"/>
      <c r="R70" s="201"/>
      <c r="S70" s="202"/>
      <c r="T70" s="202"/>
    </row>
    <row r="72" spans="1:6" ht="15">
      <c r="A72" s="237" t="s">
        <v>74</v>
      </c>
      <c r="B72" s="237"/>
      <c r="C72" s="237"/>
      <c r="D72" s="237"/>
      <c r="E72" s="237"/>
      <c r="F72" s="237"/>
    </row>
    <row r="73" spans="1:8" ht="22.5" customHeight="1">
      <c r="A73" s="237" t="s">
        <v>70</v>
      </c>
      <c r="B73" s="237"/>
      <c r="C73" s="237"/>
      <c r="D73" s="237"/>
      <c r="E73" s="237"/>
      <c r="F73" s="237"/>
      <c r="G73" s="237"/>
      <c r="H73" s="237"/>
    </row>
    <row r="74" spans="1:8" ht="39" customHeight="1">
      <c r="A74" s="239" t="s">
        <v>78</v>
      </c>
      <c r="B74" s="237"/>
      <c r="C74" s="237"/>
      <c r="D74" s="237"/>
      <c r="E74" s="237"/>
      <c r="F74" s="237"/>
      <c r="G74" s="237"/>
      <c r="H74" s="237"/>
    </row>
  </sheetData>
  <sheetProtection/>
  <mergeCells count="181"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A8:A9"/>
    <mergeCell ref="A11:A12"/>
    <mergeCell ref="A15:A16"/>
    <mergeCell ref="A18:A19"/>
    <mergeCell ref="A22:A23"/>
    <mergeCell ref="A24:A25"/>
    <mergeCell ref="B62:C63"/>
    <mergeCell ref="D62:E63"/>
    <mergeCell ref="F62:F63"/>
    <mergeCell ref="B60:C61"/>
    <mergeCell ref="D60:E61"/>
    <mergeCell ref="B64:C65"/>
    <mergeCell ref="F60:F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51:S52"/>
    <mergeCell ref="D49:E49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87" t="s">
        <v>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ht="15.75" thickBot="1">
      <c r="A2" s="288" t="s">
        <v>53</v>
      </c>
      <c r="B2" s="289"/>
      <c r="C2" s="289"/>
      <c r="D2" s="289"/>
      <c r="E2" s="289"/>
      <c r="F2" s="289"/>
      <c r="G2" s="289"/>
      <c r="L2" s="288" t="s">
        <v>57</v>
      </c>
      <c r="M2" s="288"/>
      <c r="N2" s="288"/>
      <c r="O2" s="288"/>
      <c r="P2" s="288"/>
      <c r="Q2" s="288"/>
      <c r="R2" s="288"/>
    </row>
    <row r="3" spans="1:18" ht="15.75" customHeight="1" thickTop="1">
      <c r="A3" s="217" t="s">
        <v>0</v>
      </c>
      <c r="B3" s="121" t="s">
        <v>1</v>
      </c>
      <c r="C3" s="122"/>
      <c r="D3" s="122"/>
      <c r="E3" s="122"/>
      <c r="F3" s="123"/>
      <c r="G3" s="133" t="s">
        <v>2</v>
      </c>
      <c r="H3" s="121" t="s">
        <v>1</v>
      </c>
      <c r="I3" s="122"/>
      <c r="J3" s="123"/>
      <c r="K3" s="121" t="s">
        <v>2</v>
      </c>
      <c r="L3" s="123"/>
      <c r="M3" s="121" t="s">
        <v>1</v>
      </c>
      <c r="N3" s="122"/>
      <c r="O3" s="122"/>
      <c r="P3" s="123"/>
      <c r="Q3" s="133" t="s">
        <v>2</v>
      </c>
      <c r="R3" s="141" t="s">
        <v>40</v>
      </c>
    </row>
    <row r="4" spans="1:18" ht="15.75" customHeight="1" thickBot="1">
      <c r="A4" s="235"/>
      <c r="B4" s="115"/>
      <c r="C4" s="116"/>
      <c r="D4" s="116"/>
      <c r="E4" s="116"/>
      <c r="F4" s="117"/>
      <c r="G4" s="134"/>
      <c r="H4" s="115"/>
      <c r="I4" s="116"/>
      <c r="J4" s="117"/>
      <c r="K4" s="124"/>
      <c r="L4" s="126"/>
      <c r="M4" s="115"/>
      <c r="N4" s="116"/>
      <c r="O4" s="116"/>
      <c r="P4" s="117"/>
      <c r="Q4" s="258"/>
      <c r="R4" s="256"/>
    </row>
    <row r="5" spans="1:18" ht="16.5" thickBot="1">
      <c r="A5" s="236"/>
      <c r="B5" s="26">
        <v>1</v>
      </c>
      <c r="C5" s="28"/>
      <c r="D5" s="118">
        <v>2</v>
      </c>
      <c r="E5" s="120"/>
      <c r="F5" s="24">
        <v>3</v>
      </c>
      <c r="G5" s="135"/>
      <c r="H5" s="24">
        <v>1</v>
      </c>
      <c r="I5" s="24">
        <v>2</v>
      </c>
      <c r="J5" s="24">
        <v>3</v>
      </c>
      <c r="K5" s="115"/>
      <c r="L5" s="117"/>
      <c r="M5" s="26">
        <v>1</v>
      </c>
      <c r="N5" s="28"/>
      <c r="O5" s="24">
        <v>2</v>
      </c>
      <c r="P5" s="24">
        <v>3</v>
      </c>
      <c r="Q5" s="259"/>
      <c r="R5" s="257"/>
    </row>
    <row r="6" spans="1:18" ht="15">
      <c r="A6" s="215" t="s">
        <v>36</v>
      </c>
      <c r="B6" s="247" t="s">
        <v>41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5"/>
    </row>
    <row r="7" spans="1:18" ht="15.75" thickBot="1">
      <c r="A7" s="216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/>
      <c r="R7" s="254"/>
    </row>
    <row r="8" spans="1:18" ht="17.25" thickBot="1">
      <c r="A8" s="19" t="s">
        <v>42</v>
      </c>
      <c r="B8" s="118">
        <v>395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  <c r="R8" s="40"/>
    </row>
    <row r="9" spans="1:18" ht="15">
      <c r="A9" s="215" t="s">
        <v>35</v>
      </c>
      <c r="B9" s="247" t="s">
        <v>63</v>
      </c>
      <c r="C9" s="248"/>
      <c r="D9" s="248"/>
      <c r="E9" s="248"/>
      <c r="F9" s="248"/>
      <c r="G9" s="249"/>
      <c r="H9" s="247"/>
      <c r="I9" s="248"/>
      <c r="J9" s="248"/>
      <c r="K9" s="248"/>
      <c r="L9" s="249"/>
      <c r="M9" s="247"/>
      <c r="N9" s="248"/>
      <c r="O9" s="248"/>
      <c r="P9" s="248"/>
      <c r="Q9" s="249"/>
      <c r="R9" s="255"/>
    </row>
    <row r="10" spans="1:18" ht="15.75" thickBot="1">
      <c r="A10" s="216"/>
      <c r="B10" s="250" t="s">
        <v>64</v>
      </c>
      <c r="C10" s="251"/>
      <c r="D10" s="251"/>
      <c r="E10" s="251"/>
      <c r="F10" s="251"/>
      <c r="G10" s="252"/>
      <c r="H10" s="250"/>
      <c r="I10" s="251"/>
      <c r="J10" s="251"/>
      <c r="K10" s="251"/>
      <c r="L10" s="252"/>
      <c r="M10" s="250"/>
      <c r="N10" s="251"/>
      <c r="O10" s="251"/>
      <c r="P10" s="251"/>
      <c r="Q10" s="252"/>
      <c r="R10" s="254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18"/>
      <c r="O11" s="12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46"/>
      <c r="O12" s="147"/>
      <c r="P12" s="14"/>
      <c r="Q12" s="34"/>
      <c r="R12" s="43">
        <f>R11*B8</f>
        <v>66360</v>
      </c>
    </row>
    <row r="13" spans="1:18" ht="15.75" thickTop="1">
      <c r="A13" s="217" t="s">
        <v>36</v>
      </c>
      <c r="B13" s="179" t="s">
        <v>43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253"/>
    </row>
    <row r="14" spans="1:18" ht="15.75" thickBot="1">
      <c r="A14" s="216"/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  <c r="R14" s="254"/>
    </row>
    <row r="15" spans="1:18" ht="17.25" thickBot="1">
      <c r="A15" s="19" t="s">
        <v>42</v>
      </c>
      <c r="B15" s="118">
        <v>11885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40"/>
    </row>
    <row r="16" spans="1:18" ht="14.25" customHeight="1" thickTop="1">
      <c r="A16" s="215" t="s">
        <v>35</v>
      </c>
      <c r="B16" s="112" t="s">
        <v>44</v>
      </c>
      <c r="C16" s="113"/>
      <c r="D16" s="113"/>
      <c r="E16" s="113"/>
      <c r="F16" s="113"/>
      <c r="G16" s="114"/>
      <c r="H16" s="112"/>
      <c r="I16" s="113"/>
      <c r="J16" s="113"/>
      <c r="K16" s="113"/>
      <c r="L16" s="114"/>
      <c r="M16" s="121"/>
      <c r="N16" s="122"/>
      <c r="O16" s="122"/>
      <c r="P16" s="122"/>
      <c r="Q16" s="123"/>
      <c r="R16" s="255"/>
    </row>
    <row r="17" spans="1:18" ht="15" customHeight="1" thickBot="1">
      <c r="A17" s="216"/>
      <c r="B17" s="115"/>
      <c r="C17" s="116"/>
      <c r="D17" s="116"/>
      <c r="E17" s="116"/>
      <c r="F17" s="116"/>
      <c r="G17" s="117"/>
      <c r="H17" s="115"/>
      <c r="I17" s="116"/>
      <c r="J17" s="116"/>
      <c r="K17" s="116"/>
      <c r="L17" s="117"/>
      <c r="M17" s="155"/>
      <c r="N17" s="156"/>
      <c r="O17" s="156"/>
      <c r="P17" s="156"/>
      <c r="Q17" s="165"/>
      <c r="R17" s="254"/>
    </row>
    <row r="18" spans="1:18" ht="17.25" thickBot="1">
      <c r="A18" s="19" t="s">
        <v>10</v>
      </c>
      <c r="B18" s="26">
        <v>38</v>
      </c>
      <c r="C18" s="28"/>
      <c r="D18" s="118">
        <v>40</v>
      </c>
      <c r="E18" s="120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118"/>
      <c r="O18" s="12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46">
        <f>D18*B15</f>
        <v>475400</v>
      </c>
      <c r="E19" s="147"/>
      <c r="F19" s="14">
        <f>F18*B15</f>
        <v>475400</v>
      </c>
      <c r="G19" s="34">
        <f>G18*B15</f>
        <v>467437.05</v>
      </c>
      <c r="H19" s="14"/>
      <c r="I19" s="14"/>
      <c r="J19" s="14"/>
      <c r="K19" s="148"/>
      <c r="L19" s="149"/>
      <c r="M19" s="14"/>
      <c r="N19" s="146"/>
      <c r="O19" s="147"/>
      <c r="P19" s="14"/>
      <c r="Q19" s="14"/>
      <c r="R19" s="43">
        <f>R18*B15</f>
        <v>463515</v>
      </c>
    </row>
    <row r="20" spans="1:18" ht="15.75" thickTop="1">
      <c r="A20" s="217" t="s">
        <v>36</v>
      </c>
      <c r="B20" s="179" t="s">
        <v>45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  <c r="R20" s="141"/>
    </row>
    <row r="21" spans="1:18" ht="15.75" thickBot="1">
      <c r="A21" s="218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4"/>
      <c r="R21" s="208"/>
    </row>
    <row r="22" spans="1:18" ht="18" thickBot="1" thickTop="1">
      <c r="A22" s="20" t="s">
        <v>42</v>
      </c>
      <c r="B22" s="192">
        <v>4820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193"/>
      <c r="R22" s="43"/>
    </row>
    <row r="23" spans="1:18" ht="16.5" thickTop="1">
      <c r="A23" s="217" t="s">
        <v>35</v>
      </c>
      <c r="B23" s="121" t="s">
        <v>73</v>
      </c>
      <c r="C23" s="122"/>
      <c r="D23" s="122"/>
      <c r="E23" s="122"/>
      <c r="F23" s="122"/>
      <c r="G23" s="123"/>
      <c r="H23" s="121"/>
      <c r="I23" s="122"/>
      <c r="J23" s="122"/>
      <c r="K23" s="122"/>
      <c r="L23" s="123"/>
      <c r="M23" s="121"/>
      <c r="N23" s="122"/>
      <c r="O23" s="122"/>
      <c r="P23" s="122"/>
      <c r="Q23" s="123"/>
      <c r="R23" s="253"/>
    </row>
    <row r="24" spans="1:18" ht="16.5" thickBot="1">
      <c r="A24" s="218"/>
      <c r="B24" s="155"/>
      <c r="C24" s="156"/>
      <c r="D24" s="156"/>
      <c r="E24" s="156"/>
      <c r="F24" s="156"/>
      <c r="G24" s="165"/>
      <c r="H24" s="155"/>
      <c r="I24" s="156"/>
      <c r="J24" s="156"/>
      <c r="K24" s="156"/>
      <c r="L24" s="165"/>
      <c r="M24" s="155"/>
      <c r="N24" s="156"/>
      <c r="O24" s="156"/>
      <c r="P24" s="156"/>
      <c r="Q24" s="165"/>
      <c r="R24" s="262"/>
    </row>
    <row r="25" spans="1:18" ht="18" thickBot="1" thickTop="1">
      <c r="A25" s="20" t="s">
        <v>10</v>
      </c>
      <c r="B25" s="14">
        <v>45</v>
      </c>
      <c r="C25" s="152">
        <v>32</v>
      </c>
      <c r="D25" s="153"/>
      <c r="E25" s="14">
        <v>38</v>
      </c>
      <c r="F25" s="57">
        <v>46</v>
      </c>
      <c r="G25" s="34">
        <v>43</v>
      </c>
      <c r="H25" s="14">
        <v>0</v>
      </c>
      <c r="I25" s="14"/>
      <c r="J25" s="14"/>
      <c r="K25" s="150"/>
      <c r="L25" s="151"/>
      <c r="M25" s="14"/>
      <c r="N25" s="152"/>
      <c r="O25" s="153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52">
        <f>E25*B22</f>
        <v>183160</v>
      </c>
      <c r="E26" s="153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0">
        <f>K25*B22</f>
        <v>0</v>
      </c>
      <c r="L26" s="151"/>
      <c r="M26" s="14"/>
      <c r="N26" s="152"/>
      <c r="O26" s="153"/>
      <c r="P26" s="14"/>
      <c r="Q26" s="34"/>
      <c r="R26" s="43">
        <f>R25*B22</f>
        <v>207260</v>
      </c>
    </row>
    <row r="27" spans="1:18" ht="15.75" thickTop="1">
      <c r="A27" s="217" t="s">
        <v>36</v>
      </c>
      <c r="B27" s="121" t="s">
        <v>46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253"/>
    </row>
    <row r="28" spans="1:18" ht="15.75" thickBot="1">
      <c r="A28" s="218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65"/>
      <c r="R28" s="262"/>
    </row>
    <row r="29" spans="1:18" ht="18" thickBot="1" thickTop="1">
      <c r="A29" s="20" t="s">
        <v>42</v>
      </c>
      <c r="B29" s="192">
        <v>1400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193"/>
      <c r="R29" s="43"/>
    </row>
    <row r="30" spans="1:18" ht="15" customHeight="1" thickTop="1">
      <c r="A30" s="217" t="s">
        <v>35</v>
      </c>
      <c r="B30" s="121" t="s">
        <v>67</v>
      </c>
      <c r="C30" s="122"/>
      <c r="D30" s="122"/>
      <c r="E30" s="122"/>
      <c r="F30" s="122"/>
      <c r="G30" s="123"/>
      <c r="H30" s="179" t="s">
        <v>65</v>
      </c>
      <c r="I30" s="180"/>
      <c r="J30" s="180"/>
      <c r="K30" s="180"/>
      <c r="L30" s="181"/>
      <c r="M30" s="179"/>
      <c r="N30" s="180"/>
      <c r="O30" s="180"/>
      <c r="P30" s="180"/>
      <c r="Q30" s="181"/>
      <c r="R30" s="253"/>
    </row>
    <row r="31" spans="1:18" ht="15" customHeight="1" thickBot="1">
      <c r="A31" s="218"/>
      <c r="B31" s="155"/>
      <c r="C31" s="156"/>
      <c r="D31" s="156"/>
      <c r="E31" s="156"/>
      <c r="F31" s="156"/>
      <c r="G31" s="165"/>
      <c r="H31" s="182"/>
      <c r="I31" s="183"/>
      <c r="J31" s="183"/>
      <c r="K31" s="183"/>
      <c r="L31" s="184"/>
      <c r="M31" s="182"/>
      <c r="N31" s="183"/>
      <c r="O31" s="183"/>
      <c r="P31" s="183"/>
      <c r="Q31" s="184"/>
      <c r="R31" s="262"/>
    </row>
    <row r="32" spans="1:18" ht="18" thickBot="1" thickTop="1">
      <c r="A32" s="20" t="s">
        <v>10</v>
      </c>
      <c r="B32" s="38">
        <v>280</v>
      </c>
      <c r="C32" s="36"/>
      <c r="D32" s="152">
        <v>342</v>
      </c>
      <c r="E32" s="153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0">
        <v>313</v>
      </c>
      <c r="L32" s="151"/>
      <c r="M32" s="14"/>
      <c r="N32" s="152"/>
      <c r="O32" s="153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52">
        <f>D32*B29</f>
        <v>478800</v>
      </c>
      <c r="E33" s="153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0">
        <f>K32*B29</f>
        <v>438200</v>
      </c>
      <c r="L33" s="151"/>
      <c r="M33" s="14"/>
      <c r="N33" s="152"/>
      <c r="O33" s="153"/>
      <c r="P33" s="14"/>
      <c r="Q33" s="34"/>
      <c r="R33" s="43">
        <f>R32*B29</f>
        <v>438200</v>
      </c>
    </row>
    <row r="34" spans="1:18" ht="15.75" thickTop="1">
      <c r="A34" s="217" t="s">
        <v>36</v>
      </c>
      <c r="B34" s="121" t="s">
        <v>47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253"/>
    </row>
    <row r="35" spans="1:18" ht="15.75" thickBot="1">
      <c r="A35" s="218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65"/>
      <c r="R35" s="262"/>
    </row>
    <row r="36" spans="1:18" ht="18" thickBot="1" thickTop="1">
      <c r="A36" s="20" t="s">
        <v>42</v>
      </c>
      <c r="B36" s="199">
        <v>4740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00"/>
      <c r="R36" s="43"/>
    </row>
    <row r="37" spans="1:18" ht="15.75" thickTop="1">
      <c r="A37" s="217" t="s">
        <v>35</v>
      </c>
      <c r="B37" s="121" t="s">
        <v>48</v>
      </c>
      <c r="C37" s="122"/>
      <c r="D37" s="122"/>
      <c r="E37" s="122"/>
      <c r="F37" s="122"/>
      <c r="G37" s="123"/>
      <c r="H37" s="179"/>
      <c r="I37" s="180"/>
      <c r="J37" s="180"/>
      <c r="K37" s="180"/>
      <c r="L37" s="181"/>
      <c r="M37" s="179"/>
      <c r="N37" s="180"/>
      <c r="O37" s="180"/>
      <c r="P37" s="180"/>
      <c r="Q37" s="181"/>
      <c r="R37" s="141"/>
    </row>
    <row r="38" spans="1:18" ht="15.75" thickBot="1">
      <c r="A38" s="218"/>
      <c r="B38" s="155"/>
      <c r="C38" s="156"/>
      <c r="D38" s="156"/>
      <c r="E38" s="156"/>
      <c r="F38" s="156"/>
      <c r="G38" s="165"/>
      <c r="H38" s="182"/>
      <c r="I38" s="183"/>
      <c r="J38" s="183"/>
      <c r="K38" s="183"/>
      <c r="L38" s="184"/>
      <c r="M38" s="182"/>
      <c r="N38" s="183"/>
      <c r="O38" s="183"/>
      <c r="P38" s="183"/>
      <c r="Q38" s="184"/>
      <c r="R38" s="208"/>
    </row>
    <row r="39" spans="1:18" ht="17.25" thickBot="1" thickTop="1">
      <c r="A39" s="20" t="s">
        <v>10</v>
      </c>
      <c r="B39" s="38">
        <v>140</v>
      </c>
      <c r="C39" s="36"/>
      <c r="D39" s="152">
        <v>123</v>
      </c>
      <c r="E39" s="153"/>
      <c r="F39" s="14">
        <v>160</v>
      </c>
      <c r="G39" s="34">
        <v>141</v>
      </c>
      <c r="H39" s="14"/>
      <c r="I39" s="14"/>
      <c r="J39" s="14"/>
      <c r="K39" s="150"/>
      <c r="L39" s="151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52">
        <f>D39*B36</f>
        <v>583020</v>
      </c>
      <c r="E40" s="153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0">
        <f>K39*B36</f>
        <v>0</v>
      </c>
      <c r="L40" s="151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1"/>
      <c r="C41" s="58"/>
      <c r="D41" s="60"/>
      <c r="E41" s="58"/>
      <c r="F41" s="57"/>
      <c r="G41" s="57"/>
      <c r="H41" s="57"/>
      <c r="I41" s="57"/>
      <c r="J41" s="57"/>
      <c r="K41" s="199"/>
      <c r="L41" s="200"/>
      <c r="M41" s="47"/>
      <c r="N41" s="46"/>
      <c r="O41" s="57"/>
      <c r="P41" s="14"/>
      <c r="Q41" s="57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92"/>
      <c r="L42" s="193"/>
      <c r="M42" s="47"/>
      <c r="N42" s="46"/>
      <c r="O42" s="44"/>
      <c r="P42" s="14"/>
      <c r="Q42" s="44"/>
      <c r="R42" s="23"/>
    </row>
    <row r="43" spans="1:18" ht="16.5" thickTop="1">
      <c r="A43" s="217" t="s">
        <v>37</v>
      </c>
      <c r="B43" s="265">
        <f>B40+B33+B26+B19+B12</f>
        <v>1795230</v>
      </c>
      <c r="C43" s="22"/>
      <c r="D43" s="48"/>
      <c r="E43" s="188">
        <f>D40+D33+D26+D19</f>
        <v>1720380</v>
      </c>
      <c r="F43" s="265">
        <f>F33+F26+F19</f>
        <v>697120</v>
      </c>
      <c r="G43" s="265">
        <f>G40+G33+G26+G19+G12</f>
        <v>1845061.7</v>
      </c>
      <c r="H43" s="194">
        <f>H40+H33+H26+H19+H12</f>
        <v>0</v>
      </c>
      <c r="I43" s="194">
        <v>0</v>
      </c>
      <c r="J43" s="265">
        <v>0</v>
      </c>
      <c r="K43" s="214">
        <f>K40+K33+K26+K19+L12</f>
        <v>438200</v>
      </c>
      <c r="L43" s="188"/>
      <c r="M43" s="214">
        <v>0</v>
      </c>
      <c r="N43" s="188"/>
      <c r="O43" s="194">
        <f>N12</f>
        <v>0</v>
      </c>
      <c r="P43" s="265">
        <v>0</v>
      </c>
      <c r="Q43" s="194">
        <v>0</v>
      </c>
      <c r="R43" s="185">
        <f>R40+R33+R26+R19+R12</f>
        <v>1843675</v>
      </c>
    </row>
    <row r="44" spans="1:18" ht="16.5" thickBot="1">
      <c r="A44" s="218"/>
      <c r="B44" s="283"/>
      <c r="C44" s="14"/>
      <c r="D44" s="49"/>
      <c r="E44" s="284"/>
      <c r="F44" s="266"/>
      <c r="G44" s="266"/>
      <c r="H44" s="195"/>
      <c r="I44" s="195"/>
      <c r="J44" s="266"/>
      <c r="K44" s="189"/>
      <c r="L44" s="191"/>
      <c r="M44" s="189"/>
      <c r="N44" s="191"/>
      <c r="O44" s="195"/>
      <c r="P44" s="266"/>
      <c r="Q44" s="195"/>
      <c r="R44" s="175"/>
    </row>
    <row r="45" spans="1:18" ht="30.75" customHeight="1" thickTop="1">
      <c r="A45" s="217" t="s">
        <v>20</v>
      </c>
      <c r="B45" s="268">
        <v>40578</v>
      </c>
      <c r="C45" s="22"/>
      <c r="D45" s="285">
        <v>40578</v>
      </c>
      <c r="E45" s="123"/>
      <c r="F45" s="268">
        <v>40578</v>
      </c>
      <c r="G45" s="133"/>
      <c r="H45" s="268">
        <v>40578</v>
      </c>
      <c r="I45" s="268">
        <v>40578</v>
      </c>
      <c r="J45" s="268">
        <v>40578</v>
      </c>
      <c r="K45" s="4"/>
      <c r="L45" s="123"/>
      <c r="M45" s="268"/>
      <c r="N45" s="22"/>
      <c r="O45" s="268"/>
      <c r="P45" s="268"/>
      <c r="Q45" s="133"/>
      <c r="R45" s="141"/>
    </row>
    <row r="46" spans="1:18" ht="16.5" thickBot="1">
      <c r="A46" s="219"/>
      <c r="B46" s="269"/>
      <c r="C46" s="14"/>
      <c r="D46" s="286"/>
      <c r="E46" s="270"/>
      <c r="F46" s="269"/>
      <c r="G46" s="267"/>
      <c r="H46" s="269"/>
      <c r="I46" s="269"/>
      <c r="J46" s="269"/>
      <c r="K46" s="16"/>
      <c r="L46" s="270"/>
      <c r="M46" s="269"/>
      <c r="N46" s="14"/>
      <c r="O46" s="269"/>
      <c r="P46" s="269"/>
      <c r="Q46" s="267"/>
      <c r="R46" s="208"/>
    </row>
    <row r="47" spans="1:18" ht="16.5" customHeight="1" thickTop="1">
      <c r="A47" s="217" t="s">
        <v>21</v>
      </c>
      <c r="B47" s="133" t="s">
        <v>76</v>
      </c>
      <c r="C47" s="22"/>
      <c r="D47" s="121" t="s">
        <v>76</v>
      </c>
      <c r="E47" s="123"/>
      <c r="F47" s="133" t="s">
        <v>76</v>
      </c>
      <c r="G47" s="133"/>
      <c r="H47" s="133" t="s">
        <v>76</v>
      </c>
      <c r="I47" s="133" t="s">
        <v>76</v>
      </c>
      <c r="J47" s="133" t="s">
        <v>76</v>
      </c>
      <c r="K47" s="4"/>
      <c r="L47" s="123"/>
      <c r="M47" s="133"/>
      <c r="N47" s="22"/>
      <c r="O47" s="133"/>
      <c r="P47" s="133"/>
      <c r="Q47" s="133"/>
      <c r="R47" s="141"/>
    </row>
    <row r="48" spans="1:18" ht="15.75">
      <c r="A48" s="235"/>
      <c r="B48" s="271"/>
      <c r="C48" s="15"/>
      <c r="D48" s="290"/>
      <c r="E48" s="291"/>
      <c r="F48" s="271"/>
      <c r="G48" s="134"/>
      <c r="H48" s="271"/>
      <c r="I48" s="271"/>
      <c r="J48" s="271"/>
      <c r="K48" s="39"/>
      <c r="L48" s="129"/>
      <c r="M48" s="271"/>
      <c r="N48" s="15"/>
      <c r="O48" s="271"/>
      <c r="P48" s="271"/>
      <c r="Q48" s="134"/>
      <c r="R48" s="273"/>
    </row>
    <row r="49" spans="1:18" ht="16.5" thickBot="1">
      <c r="A49" s="219"/>
      <c r="B49" s="269"/>
      <c r="C49" s="55"/>
      <c r="D49" s="286"/>
      <c r="E49" s="270"/>
      <c r="F49" s="269"/>
      <c r="G49" s="267"/>
      <c r="H49" s="269"/>
      <c r="I49" s="269"/>
      <c r="J49" s="269"/>
      <c r="K49" s="16"/>
      <c r="L49" s="270"/>
      <c r="M49" s="269"/>
      <c r="N49" s="55"/>
      <c r="O49" s="269"/>
      <c r="P49" s="269"/>
      <c r="Q49" s="267"/>
      <c r="R49" s="208"/>
    </row>
    <row r="50" spans="1:18" ht="14.25" customHeight="1" thickTop="1">
      <c r="A50" s="228" t="s">
        <v>22</v>
      </c>
      <c r="B50" s="229"/>
      <c r="C50" s="121" t="s">
        <v>23</v>
      </c>
      <c r="D50" s="122"/>
      <c r="E50" s="122"/>
      <c r="F50" s="122"/>
      <c r="G50" s="123"/>
      <c r="H50" s="274" t="s">
        <v>24</v>
      </c>
      <c r="I50" s="275"/>
      <c r="J50" s="275"/>
      <c r="K50" s="275"/>
      <c r="L50" s="275"/>
      <c r="M50" s="275"/>
      <c r="N50" s="275"/>
      <c r="O50" s="275"/>
      <c r="P50" s="276"/>
      <c r="Q50" s="280"/>
      <c r="R50" s="281"/>
    </row>
    <row r="51" spans="1:18" ht="31.5" customHeight="1" thickBot="1">
      <c r="A51" s="230"/>
      <c r="B51" s="231"/>
      <c r="C51" s="115"/>
      <c r="D51" s="116"/>
      <c r="E51" s="116"/>
      <c r="F51" s="116"/>
      <c r="G51" s="117"/>
      <c r="H51" s="277" t="s">
        <v>25</v>
      </c>
      <c r="I51" s="278"/>
      <c r="J51" s="278"/>
      <c r="K51" s="278"/>
      <c r="L51" s="278"/>
      <c r="M51" s="278"/>
      <c r="N51" s="278"/>
      <c r="O51" s="278"/>
      <c r="P51" s="279"/>
      <c r="Q51" s="201"/>
      <c r="R51" s="202"/>
    </row>
    <row r="52" spans="1:18" ht="16.5" thickBot="1">
      <c r="A52" s="225" t="s">
        <v>26</v>
      </c>
      <c r="B52" s="238"/>
      <c r="C52" s="225" t="s">
        <v>27</v>
      </c>
      <c r="D52" s="272"/>
      <c r="E52" s="272"/>
      <c r="F52" s="272"/>
      <c r="G52" s="238"/>
      <c r="H52" s="225" t="s">
        <v>49</v>
      </c>
      <c r="I52" s="272"/>
      <c r="J52" s="272"/>
      <c r="K52" s="272"/>
      <c r="L52" s="272"/>
      <c r="M52" s="272"/>
      <c r="N52" s="272"/>
      <c r="O52" s="272"/>
      <c r="P52" s="238"/>
      <c r="Q52" s="201"/>
      <c r="R52" s="202"/>
    </row>
    <row r="53" spans="1:18" ht="16.5" thickBot="1">
      <c r="A53" s="225" t="s">
        <v>29</v>
      </c>
      <c r="B53" s="238"/>
      <c r="C53" s="225" t="s">
        <v>50</v>
      </c>
      <c r="D53" s="272"/>
      <c r="E53" s="272"/>
      <c r="F53" s="272"/>
      <c r="G53" s="238"/>
      <c r="H53" s="225" t="s">
        <v>51</v>
      </c>
      <c r="I53" s="272"/>
      <c r="J53" s="272"/>
      <c r="K53" s="272"/>
      <c r="L53" s="272"/>
      <c r="M53" s="272"/>
      <c r="N53" s="272"/>
      <c r="O53" s="272"/>
      <c r="P53" s="238"/>
      <c r="Q53" s="201"/>
      <c r="R53" s="202"/>
    </row>
    <row r="54" spans="1:18" ht="16.5" thickBot="1">
      <c r="A54" s="225" t="s">
        <v>30</v>
      </c>
      <c r="B54" s="238"/>
      <c r="C54" s="225" t="s">
        <v>66</v>
      </c>
      <c r="D54" s="272"/>
      <c r="E54" s="272"/>
      <c r="F54" s="272"/>
      <c r="G54" s="238"/>
      <c r="H54" s="225" t="s">
        <v>52</v>
      </c>
      <c r="I54" s="272"/>
      <c r="J54" s="272"/>
      <c r="K54" s="272"/>
      <c r="L54" s="272"/>
      <c r="M54" s="272"/>
      <c r="N54" s="272"/>
      <c r="O54" s="272"/>
      <c r="P54" s="238"/>
      <c r="Q54" s="201"/>
      <c r="R54" s="202"/>
    </row>
    <row r="56" spans="1:6" ht="15.75">
      <c r="A56" s="282" t="s">
        <v>75</v>
      </c>
      <c r="B56" s="237"/>
      <c r="C56" s="237"/>
      <c r="D56" s="237"/>
      <c r="E56" s="237"/>
      <c r="F56" s="237"/>
    </row>
    <row r="57" spans="1:12" ht="15.75">
      <c r="A57" s="282" t="s">
        <v>59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</row>
    <row r="58" spans="1:7" ht="15.75">
      <c r="A58" s="282" t="s">
        <v>79</v>
      </c>
      <c r="B58" s="237"/>
      <c r="C58" s="237"/>
      <c r="D58" s="237"/>
      <c r="E58" s="237"/>
      <c r="F58" s="237"/>
      <c r="G58" s="237"/>
    </row>
  </sheetData>
  <sheetProtection/>
  <mergeCells count="148"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K32:L32"/>
    <mergeCell ref="N32:O32"/>
    <mergeCell ref="D39:E39"/>
    <mergeCell ref="K39:L39"/>
    <mergeCell ref="B30:G31"/>
    <mergeCell ref="H30:L31"/>
    <mergeCell ref="M30:Q31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PageLayoutView="0" workbookViewId="0" topLeftCell="A56">
      <selection activeCell="A78" sqref="A78:G78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4" width="11.00390625" style="0" customWidth="1"/>
    <col min="15" max="15" width="9.140625" style="0" hidden="1" customWidth="1"/>
    <col min="16" max="16" width="12.00390625" style="0" customWidth="1"/>
    <col min="17" max="17" width="11.00390625" style="0" customWidth="1"/>
  </cols>
  <sheetData>
    <row r="1" spans="1:17" ht="15">
      <c r="A1" s="287" t="s">
        <v>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5.75" thickBot="1">
      <c r="A2" s="288" t="s">
        <v>88</v>
      </c>
      <c r="B2" s="289"/>
      <c r="C2" s="289"/>
      <c r="D2" s="289"/>
      <c r="E2" s="289"/>
      <c r="F2" s="289"/>
      <c r="G2" s="289"/>
      <c r="K2" s="356" t="s">
        <v>89</v>
      </c>
      <c r="L2" s="356"/>
      <c r="M2" s="356"/>
      <c r="N2" s="356"/>
      <c r="O2" s="356"/>
      <c r="P2" s="356"/>
      <c r="Q2" s="356"/>
    </row>
    <row r="3" spans="1:17" ht="15.75" thickTop="1">
      <c r="A3" s="217" t="s">
        <v>0</v>
      </c>
      <c r="B3" s="121" t="s">
        <v>1</v>
      </c>
      <c r="C3" s="122"/>
      <c r="D3" s="122"/>
      <c r="E3" s="122"/>
      <c r="F3" s="123"/>
      <c r="G3" s="133" t="s">
        <v>2</v>
      </c>
      <c r="H3" s="121" t="s">
        <v>1</v>
      </c>
      <c r="I3" s="122"/>
      <c r="J3" s="123"/>
      <c r="K3" s="133" t="s">
        <v>2</v>
      </c>
      <c r="L3" s="121" t="s">
        <v>1</v>
      </c>
      <c r="M3" s="122"/>
      <c r="N3" s="123"/>
      <c r="O3" s="121" t="s">
        <v>2</v>
      </c>
      <c r="P3" s="123"/>
      <c r="Q3" s="141" t="s">
        <v>40</v>
      </c>
    </row>
    <row r="4" spans="1:17" ht="15.75" thickBot="1">
      <c r="A4" s="235"/>
      <c r="B4" s="115"/>
      <c r="C4" s="116"/>
      <c r="D4" s="116"/>
      <c r="E4" s="116"/>
      <c r="F4" s="117"/>
      <c r="G4" s="258"/>
      <c r="H4" s="115"/>
      <c r="I4" s="116"/>
      <c r="J4" s="117"/>
      <c r="K4" s="134"/>
      <c r="L4" s="115"/>
      <c r="M4" s="116"/>
      <c r="N4" s="117"/>
      <c r="O4" s="127"/>
      <c r="P4" s="129"/>
      <c r="Q4" s="273"/>
    </row>
    <row r="5" spans="1:17" ht="16.5" thickBot="1">
      <c r="A5" s="236"/>
      <c r="B5" s="118">
        <v>1</v>
      </c>
      <c r="C5" s="120"/>
      <c r="D5" s="118">
        <v>2</v>
      </c>
      <c r="E5" s="120"/>
      <c r="F5" s="24">
        <v>3</v>
      </c>
      <c r="G5" s="259"/>
      <c r="H5" s="24">
        <v>1</v>
      </c>
      <c r="I5" s="24">
        <v>2</v>
      </c>
      <c r="J5" s="24">
        <v>3</v>
      </c>
      <c r="K5" s="135"/>
      <c r="L5" s="24">
        <v>1</v>
      </c>
      <c r="M5" s="24">
        <v>2</v>
      </c>
      <c r="N5" s="24">
        <v>3</v>
      </c>
      <c r="O5" s="130"/>
      <c r="P5" s="132"/>
      <c r="Q5" s="234"/>
    </row>
    <row r="6" spans="1:17" ht="15" customHeight="1">
      <c r="A6" s="215" t="s">
        <v>36</v>
      </c>
      <c r="B6" s="292" t="s">
        <v>106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Q6" s="136"/>
    </row>
    <row r="7" spans="1:17" ht="23.25" customHeight="1" thickBot="1">
      <c r="A7" s="216"/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  <c r="Q7" s="137"/>
    </row>
    <row r="8" spans="1:17" ht="16.5" thickBot="1">
      <c r="A8" s="19" t="s">
        <v>4</v>
      </c>
      <c r="B8" s="118">
        <v>1500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25"/>
    </row>
    <row r="9" spans="1:17" ht="41.25" customHeight="1">
      <c r="A9" s="215" t="s">
        <v>35</v>
      </c>
      <c r="B9" s="298" t="s">
        <v>92</v>
      </c>
      <c r="C9" s="113"/>
      <c r="D9" s="113"/>
      <c r="E9" s="113"/>
      <c r="F9" s="113"/>
      <c r="G9" s="114"/>
      <c r="H9" s="298" t="s">
        <v>83</v>
      </c>
      <c r="I9" s="113"/>
      <c r="J9" s="113"/>
      <c r="K9" s="114"/>
      <c r="L9" s="298" t="s">
        <v>92</v>
      </c>
      <c r="M9" s="113"/>
      <c r="N9" s="113"/>
      <c r="O9" s="113"/>
      <c r="P9" s="114"/>
      <c r="Q9" s="136"/>
    </row>
    <row r="10" spans="1:17" ht="1.5" customHeight="1" thickBot="1">
      <c r="A10" s="216"/>
      <c r="B10" s="115" t="s">
        <v>54</v>
      </c>
      <c r="C10" s="116"/>
      <c r="D10" s="116"/>
      <c r="E10" s="116"/>
      <c r="F10" s="116"/>
      <c r="G10" s="117"/>
      <c r="H10" s="115"/>
      <c r="I10" s="116"/>
      <c r="J10" s="116"/>
      <c r="K10" s="117"/>
      <c r="L10" s="115"/>
      <c r="M10" s="116"/>
      <c r="N10" s="116"/>
      <c r="O10" s="116"/>
      <c r="P10" s="117"/>
      <c r="Q10" s="137"/>
    </row>
    <row r="11" spans="1:17" ht="16.5" thickBot="1">
      <c r="A11" s="79" t="s">
        <v>5</v>
      </c>
      <c r="B11" s="26">
        <v>23</v>
      </c>
      <c r="C11" s="27">
        <v>18</v>
      </c>
      <c r="D11" s="28"/>
      <c r="E11" s="24"/>
      <c r="F11" s="63"/>
      <c r="G11" s="29">
        <f>B11</f>
        <v>23</v>
      </c>
      <c r="H11" s="24">
        <v>27</v>
      </c>
      <c r="I11" s="24"/>
      <c r="J11" s="24"/>
      <c r="K11" s="29">
        <f>H11</f>
        <v>27</v>
      </c>
      <c r="L11" s="24">
        <v>18</v>
      </c>
      <c r="M11" s="24"/>
      <c r="N11" s="26"/>
      <c r="O11" s="28"/>
      <c r="P11" s="29">
        <f>L11</f>
        <v>18</v>
      </c>
      <c r="Q11" s="86">
        <f>(G11+K11+P11)/3</f>
        <v>22.666666666666668</v>
      </c>
    </row>
    <row r="12" spans="1:17" ht="16.5" thickBot="1">
      <c r="A12" s="20" t="s">
        <v>7</v>
      </c>
      <c r="B12" s="81">
        <f>B11*B8</f>
        <v>34500</v>
      </c>
      <c r="C12" s="82"/>
      <c r="D12" s="83"/>
      <c r="E12" s="84"/>
      <c r="F12" s="84"/>
      <c r="G12" s="85">
        <f>B12</f>
        <v>34500</v>
      </c>
      <c r="H12" s="84">
        <f>H11*B8</f>
        <v>40500</v>
      </c>
      <c r="I12" s="84"/>
      <c r="J12" s="84"/>
      <c r="K12" s="85">
        <f>H12</f>
        <v>40500</v>
      </c>
      <c r="L12" s="84">
        <f>L11*B8</f>
        <v>27000</v>
      </c>
      <c r="M12" s="84"/>
      <c r="N12" s="81"/>
      <c r="O12" s="83"/>
      <c r="P12" s="85">
        <f>L12</f>
        <v>27000</v>
      </c>
      <c r="Q12" s="86">
        <v>34500</v>
      </c>
    </row>
    <row r="13" spans="1:17" ht="15.75" customHeight="1" thickTop="1">
      <c r="A13" s="217" t="s">
        <v>36</v>
      </c>
      <c r="B13" s="301" t="s">
        <v>107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3"/>
      <c r="Q13" s="185"/>
    </row>
    <row r="14" spans="1:17" ht="15.75" customHeight="1" thickBot="1">
      <c r="A14" s="216"/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7"/>
      <c r="Q14" s="143"/>
    </row>
    <row r="15" spans="1:17" ht="16.5" thickBot="1">
      <c r="A15" s="19" t="s">
        <v>4</v>
      </c>
      <c r="B15" s="118">
        <v>4300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30"/>
    </row>
    <row r="16" spans="1:17" ht="15.75" customHeight="1">
      <c r="A16" s="215" t="s">
        <v>35</v>
      </c>
      <c r="B16" s="298" t="s">
        <v>92</v>
      </c>
      <c r="C16" s="113"/>
      <c r="D16" s="113"/>
      <c r="E16" s="113"/>
      <c r="F16" s="113"/>
      <c r="G16" s="114"/>
      <c r="H16" s="112"/>
      <c r="I16" s="113"/>
      <c r="J16" s="113"/>
      <c r="K16" s="114"/>
      <c r="L16" s="298" t="s">
        <v>102</v>
      </c>
      <c r="M16" s="113"/>
      <c r="N16" s="113"/>
      <c r="O16" s="113"/>
      <c r="P16" s="114"/>
      <c r="Q16" s="142"/>
    </row>
    <row r="17" spans="1:17" ht="36" customHeight="1" thickBot="1">
      <c r="A17" s="216"/>
      <c r="B17" s="115"/>
      <c r="C17" s="116"/>
      <c r="D17" s="125"/>
      <c r="E17" s="125"/>
      <c r="F17" s="116"/>
      <c r="G17" s="117"/>
      <c r="H17" s="115" t="s">
        <v>83</v>
      </c>
      <c r="I17" s="116"/>
      <c r="J17" s="116"/>
      <c r="K17" s="117"/>
      <c r="L17" s="115"/>
      <c r="M17" s="116"/>
      <c r="N17" s="116"/>
      <c r="O17" s="116"/>
      <c r="P17" s="117"/>
      <c r="Q17" s="143"/>
    </row>
    <row r="18" spans="1:17" ht="19.5" thickBot="1">
      <c r="A18" s="19" t="s">
        <v>10</v>
      </c>
      <c r="B18" s="118">
        <v>15</v>
      </c>
      <c r="C18" s="119"/>
      <c r="D18" s="50"/>
      <c r="E18" s="70"/>
      <c r="F18" s="24"/>
      <c r="G18" s="29">
        <f>B18</f>
        <v>15</v>
      </c>
      <c r="H18" s="24">
        <v>19</v>
      </c>
      <c r="I18" s="24"/>
      <c r="J18" s="24"/>
      <c r="K18" s="29">
        <f>H18</f>
        <v>19</v>
      </c>
      <c r="L18" s="24">
        <v>10</v>
      </c>
      <c r="M18" s="24"/>
      <c r="N18" s="26"/>
      <c r="O18" s="28"/>
      <c r="P18" s="24">
        <f>L18</f>
        <v>10</v>
      </c>
      <c r="Q18" s="89">
        <f>(G18+K18+P18)/3</f>
        <v>14.666666666666666</v>
      </c>
    </row>
    <row r="19" spans="1:17" ht="19.5" thickBot="1">
      <c r="A19" s="20" t="s">
        <v>7</v>
      </c>
      <c r="B19" s="299">
        <f>B18*B15</f>
        <v>64500</v>
      </c>
      <c r="C19" s="300"/>
      <c r="D19" s="87">
        <f>D18*B15</f>
        <v>0</v>
      </c>
      <c r="E19" s="88"/>
      <c r="F19" s="84"/>
      <c r="G19" s="85">
        <f>B19</f>
        <v>64500</v>
      </c>
      <c r="H19" s="84">
        <f>H18*B15</f>
        <v>81700</v>
      </c>
      <c r="I19" s="84"/>
      <c r="J19" s="84"/>
      <c r="K19" s="85">
        <f>H19</f>
        <v>81700</v>
      </c>
      <c r="L19" s="84">
        <f>L18*B15</f>
        <v>43000</v>
      </c>
      <c r="M19" s="84"/>
      <c r="N19" s="81"/>
      <c r="O19" s="83"/>
      <c r="P19" s="84">
        <f>L19</f>
        <v>43000</v>
      </c>
      <c r="Q19" s="89">
        <v>64500</v>
      </c>
    </row>
    <row r="20" spans="1:17" ht="15.75" customHeight="1" thickTop="1">
      <c r="A20" s="217" t="s">
        <v>36</v>
      </c>
      <c r="B20" s="308" t="s">
        <v>108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107"/>
    </row>
    <row r="21" spans="1:17" ht="22.5" customHeight="1" thickBot="1">
      <c r="A21" s="218"/>
      <c r="B21" s="310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108"/>
    </row>
    <row r="22" spans="1:17" ht="17.25" thickBot="1" thickTop="1">
      <c r="A22" s="20" t="s">
        <v>4</v>
      </c>
      <c r="B22" s="152">
        <v>2100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</row>
    <row r="23" spans="1:17" ht="15.75" customHeight="1" thickTop="1">
      <c r="A23" s="217" t="s">
        <v>35</v>
      </c>
      <c r="B23" s="298" t="s">
        <v>92</v>
      </c>
      <c r="C23" s="113"/>
      <c r="D23" s="113"/>
      <c r="E23" s="113"/>
      <c r="F23" s="113"/>
      <c r="G23" s="114"/>
      <c r="H23" s="121" t="s">
        <v>83</v>
      </c>
      <c r="I23" s="122"/>
      <c r="J23" s="122"/>
      <c r="K23" s="123"/>
      <c r="L23" s="298" t="s">
        <v>92</v>
      </c>
      <c r="M23" s="113"/>
      <c r="N23" s="113"/>
      <c r="O23" s="113"/>
      <c r="P23" s="114"/>
      <c r="Q23" s="141"/>
    </row>
    <row r="24" spans="1:17" ht="30" customHeight="1" thickBot="1">
      <c r="A24" s="218"/>
      <c r="B24" s="115"/>
      <c r="C24" s="116"/>
      <c r="D24" s="125"/>
      <c r="E24" s="125"/>
      <c r="F24" s="116"/>
      <c r="G24" s="117"/>
      <c r="H24" s="155"/>
      <c r="I24" s="156"/>
      <c r="J24" s="156"/>
      <c r="K24" s="165"/>
      <c r="L24" s="115"/>
      <c r="M24" s="116"/>
      <c r="N24" s="116"/>
      <c r="O24" s="116"/>
      <c r="P24" s="117"/>
      <c r="Q24" s="208"/>
    </row>
    <row r="25" spans="1:17" ht="17.25" thickBot="1" thickTop="1">
      <c r="A25" s="20" t="s">
        <v>10</v>
      </c>
      <c r="B25" s="152">
        <v>20</v>
      </c>
      <c r="C25" s="153"/>
      <c r="D25" s="66"/>
      <c r="E25" s="70"/>
      <c r="F25" s="14"/>
      <c r="G25" s="34">
        <f>B25</f>
        <v>20</v>
      </c>
      <c r="H25" s="14">
        <v>24</v>
      </c>
      <c r="I25" s="14"/>
      <c r="J25" s="14"/>
      <c r="K25" s="34">
        <f>H25</f>
        <v>24</v>
      </c>
      <c r="L25" s="14">
        <v>13</v>
      </c>
      <c r="M25" s="14"/>
      <c r="N25" s="35"/>
      <c r="O25" s="36"/>
      <c r="P25" s="14">
        <f>L25</f>
        <v>13</v>
      </c>
      <c r="Q25" s="37">
        <f>(G25+K25+P25)/3</f>
        <v>19</v>
      </c>
    </row>
    <row r="26" spans="1:17" ht="17.25" thickBot="1" thickTop="1">
      <c r="A26" s="20" t="s">
        <v>7</v>
      </c>
      <c r="B26" s="304">
        <f>B25*B22</f>
        <v>42000</v>
      </c>
      <c r="C26" s="305"/>
      <c r="D26" s="90">
        <f>D25*B22</f>
        <v>0</v>
      </c>
      <c r="E26" s="88"/>
      <c r="F26" s="84"/>
      <c r="G26" s="85">
        <f>B26</f>
        <v>42000</v>
      </c>
      <c r="H26" s="84">
        <f>H25*B22</f>
        <v>50400</v>
      </c>
      <c r="I26" s="84"/>
      <c r="J26" s="84"/>
      <c r="K26" s="85">
        <f>H26</f>
        <v>50400</v>
      </c>
      <c r="L26" s="84">
        <f>L25*B22</f>
        <v>27300</v>
      </c>
      <c r="M26" s="84"/>
      <c r="N26" s="81"/>
      <c r="O26" s="91"/>
      <c r="P26" s="85">
        <f>L26</f>
        <v>27300</v>
      </c>
      <c r="Q26" s="37">
        <f>(G26+K26+P26)/3</f>
        <v>39900</v>
      </c>
    </row>
    <row r="27" spans="1:17" ht="15.75" customHeight="1" thickTop="1">
      <c r="A27" s="217" t="s">
        <v>36</v>
      </c>
      <c r="B27" s="316" t="s">
        <v>109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8"/>
      <c r="Q27" s="185"/>
    </row>
    <row r="28" spans="1:17" ht="15.75" customHeight="1" thickBot="1">
      <c r="A28" s="218"/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1"/>
      <c r="Q28" s="175"/>
    </row>
    <row r="29" spans="1:17" ht="17.25" thickBot="1" thickTop="1">
      <c r="A29" s="20" t="s">
        <v>4</v>
      </c>
      <c r="B29" s="152">
        <v>5100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153"/>
      <c r="Q29" s="37"/>
    </row>
    <row r="30" spans="1:17" ht="15.75" customHeight="1" thickTop="1">
      <c r="A30" s="217" t="s">
        <v>35</v>
      </c>
      <c r="B30" s="186" t="s">
        <v>98</v>
      </c>
      <c r="C30" s="122"/>
      <c r="D30" s="122"/>
      <c r="E30" s="122"/>
      <c r="F30" s="122"/>
      <c r="G30" s="123"/>
      <c r="H30" s="121" t="s">
        <v>83</v>
      </c>
      <c r="I30" s="122"/>
      <c r="J30" s="122"/>
      <c r="K30" s="123"/>
      <c r="L30" s="186" t="s">
        <v>84</v>
      </c>
      <c r="M30" s="122"/>
      <c r="N30" s="122"/>
      <c r="O30" s="122"/>
      <c r="P30" s="123"/>
      <c r="Q30" s="185"/>
    </row>
    <row r="31" spans="1:17" ht="34.5" customHeight="1" thickBot="1">
      <c r="A31" s="218"/>
      <c r="B31" s="124"/>
      <c r="C31" s="125"/>
      <c r="D31" s="125"/>
      <c r="E31" s="125"/>
      <c r="F31" s="125"/>
      <c r="G31" s="165"/>
      <c r="H31" s="155"/>
      <c r="I31" s="156"/>
      <c r="J31" s="156"/>
      <c r="K31" s="165"/>
      <c r="L31" s="155"/>
      <c r="M31" s="156"/>
      <c r="N31" s="156"/>
      <c r="O31" s="156"/>
      <c r="P31" s="165"/>
      <c r="Q31" s="175"/>
    </row>
    <row r="32" spans="1:17" ht="17.25" thickBot="1" thickTop="1">
      <c r="A32" s="20" t="s">
        <v>10</v>
      </c>
      <c r="B32" s="312">
        <v>20</v>
      </c>
      <c r="C32" s="313"/>
      <c r="D32" s="78"/>
      <c r="E32" s="77"/>
      <c r="F32" s="65"/>
      <c r="G32" s="34">
        <f>B32</f>
        <v>20</v>
      </c>
      <c r="H32" s="14">
        <v>18</v>
      </c>
      <c r="I32" s="14"/>
      <c r="J32" s="14"/>
      <c r="K32" s="34">
        <f>H32</f>
        <v>18</v>
      </c>
      <c r="L32" s="14">
        <v>15</v>
      </c>
      <c r="M32" s="14"/>
      <c r="N32" s="38"/>
      <c r="O32" s="36"/>
      <c r="P32" s="34">
        <f>L32</f>
        <v>15</v>
      </c>
      <c r="Q32" s="98">
        <v>17</v>
      </c>
    </row>
    <row r="33" spans="1:17" ht="17.25" thickBot="1" thickTop="1">
      <c r="A33" s="20" t="s">
        <v>7</v>
      </c>
      <c r="B33" s="314">
        <f>B32*B29</f>
        <v>102000</v>
      </c>
      <c r="C33" s="315"/>
      <c r="D33" s="92">
        <f>D32*B29</f>
        <v>0</v>
      </c>
      <c r="E33" s="93"/>
      <c r="F33" s="84"/>
      <c r="G33" s="85">
        <f>B33</f>
        <v>102000</v>
      </c>
      <c r="H33" s="84">
        <f>H32*B29</f>
        <v>91800</v>
      </c>
      <c r="I33" s="84"/>
      <c r="J33" s="84"/>
      <c r="K33" s="85">
        <f>H33</f>
        <v>91800</v>
      </c>
      <c r="L33" s="84">
        <f>L32*B29</f>
        <v>76500</v>
      </c>
      <c r="M33" s="84"/>
      <c r="N33" s="94"/>
      <c r="O33" s="91"/>
      <c r="P33" s="85">
        <f>L33</f>
        <v>76500</v>
      </c>
      <c r="Q33" s="98">
        <v>86700</v>
      </c>
    </row>
    <row r="34" spans="1:17" ht="15.75" customHeight="1" thickTop="1">
      <c r="A34" s="217" t="s">
        <v>36</v>
      </c>
      <c r="B34" s="325" t="s">
        <v>110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7"/>
      <c r="Q34" s="185"/>
    </row>
    <row r="35" spans="1:17" ht="15.75" customHeight="1" thickBot="1">
      <c r="A35" s="218"/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30"/>
      <c r="Q35" s="175"/>
    </row>
    <row r="36" spans="1:17" ht="17.25" thickBot="1" thickTop="1">
      <c r="A36" s="20" t="s">
        <v>4</v>
      </c>
      <c r="B36" s="152">
        <v>35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153"/>
      <c r="Q36" s="37"/>
    </row>
    <row r="37" spans="1:17" ht="15.75" thickTop="1">
      <c r="A37" s="217" t="s">
        <v>35</v>
      </c>
      <c r="B37" s="186" t="s">
        <v>99</v>
      </c>
      <c r="C37" s="122"/>
      <c r="D37" s="122"/>
      <c r="E37" s="122"/>
      <c r="F37" s="122"/>
      <c r="G37" s="123"/>
      <c r="H37" s="186" t="s">
        <v>81</v>
      </c>
      <c r="I37" s="122"/>
      <c r="J37" s="122"/>
      <c r="K37" s="123"/>
      <c r="L37" s="186" t="s">
        <v>103</v>
      </c>
      <c r="M37" s="122"/>
      <c r="N37" s="122"/>
      <c r="O37" s="122"/>
      <c r="P37" s="123"/>
      <c r="Q37" s="185"/>
    </row>
    <row r="38" spans="1:17" ht="15.75" thickBot="1">
      <c r="A38" s="218"/>
      <c r="B38" s="124"/>
      <c r="C38" s="125"/>
      <c r="D38" s="125"/>
      <c r="E38" s="125"/>
      <c r="F38" s="125"/>
      <c r="G38" s="165"/>
      <c r="H38" s="155"/>
      <c r="I38" s="156"/>
      <c r="J38" s="156"/>
      <c r="K38" s="165"/>
      <c r="L38" s="155"/>
      <c r="M38" s="156"/>
      <c r="N38" s="156"/>
      <c r="O38" s="156"/>
      <c r="P38" s="165"/>
      <c r="Q38" s="175"/>
    </row>
    <row r="39" spans="1:17" ht="17.25" thickBot="1" thickTop="1">
      <c r="A39" s="80" t="s">
        <v>10</v>
      </c>
      <c r="B39" s="322">
        <v>500</v>
      </c>
      <c r="C39" s="167"/>
      <c r="D39" s="69">
        <v>0</v>
      </c>
      <c r="E39" s="69"/>
      <c r="F39" s="76"/>
      <c r="G39" s="34">
        <f>B39</f>
        <v>500</v>
      </c>
      <c r="H39" s="14">
        <v>520</v>
      </c>
      <c r="I39" s="14"/>
      <c r="J39" s="14"/>
      <c r="K39" s="34">
        <f>H39</f>
        <v>520</v>
      </c>
      <c r="L39" s="14">
        <v>420</v>
      </c>
      <c r="M39" s="14"/>
      <c r="N39" s="38"/>
      <c r="O39" s="36"/>
      <c r="P39" s="14">
        <f>L39</f>
        <v>420</v>
      </c>
      <c r="Q39" s="37">
        <f>(G39+K39+P39)/3</f>
        <v>480</v>
      </c>
    </row>
    <row r="40" spans="1:17" ht="17.25" thickBot="1" thickTop="1">
      <c r="A40" s="20" t="s">
        <v>7</v>
      </c>
      <c r="B40" s="323">
        <f>B39*B36</f>
        <v>17500</v>
      </c>
      <c r="C40" s="324"/>
      <c r="D40" s="96">
        <f>D39*B36</f>
        <v>0</v>
      </c>
      <c r="E40" s="96"/>
      <c r="F40" s="97"/>
      <c r="G40" s="85">
        <f>B40</f>
        <v>17500</v>
      </c>
      <c r="H40" s="84">
        <f>H39*B36</f>
        <v>18200</v>
      </c>
      <c r="I40" s="84"/>
      <c r="J40" s="84"/>
      <c r="K40" s="85">
        <f>H40</f>
        <v>18200</v>
      </c>
      <c r="L40" s="84">
        <f>L39*B36</f>
        <v>14700</v>
      </c>
      <c r="M40" s="84"/>
      <c r="N40" s="94"/>
      <c r="O40" s="91"/>
      <c r="P40" s="84">
        <f>L40</f>
        <v>14700</v>
      </c>
      <c r="Q40" s="37">
        <f>(G40+K40+P40)/3</f>
        <v>16800</v>
      </c>
    </row>
    <row r="41" spans="1:17" ht="15.75" customHeight="1" thickTop="1">
      <c r="A41" s="217" t="s">
        <v>36</v>
      </c>
      <c r="B41" s="301" t="s">
        <v>111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2"/>
      <c r="Q41" s="185"/>
    </row>
    <row r="42" spans="1:17" ht="27.75" customHeight="1" thickBot="1">
      <c r="A42" s="218"/>
      <c r="B42" s="333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5"/>
      <c r="Q42" s="175"/>
    </row>
    <row r="43" spans="1:17" ht="17.25" thickBot="1" thickTop="1">
      <c r="A43" s="20" t="s">
        <v>4</v>
      </c>
      <c r="B43" s="152">
        <v>56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153"/>
      <c r="Q43" s="37"/>
    </row>
    <row r="44" spans="1:17" ht="15.75" customHeight="1" thickTop="1">
      <c r="A44" s="217" t="s">
        <v>35</v>
      </c>
      <c r="B44" s="186" t="s">
        <v>100</v>
      </c>
      <c r="C44" s="122"/>
      <c r="D44" s="122"/>
      <c r="E44" s="122"/>
      <c r="F44" s="122"/>
      <c r="G44" s="123"/>
      <c r="H44" s="186" t="s">
        <v>82</v>
      </c>
      <c r="I44" s="122"/>
      <c r="J44" s="122"/>
      <c r="K44" s="123"/>
      <c r="L44" s="186" t="s">
        <v>104</v>
      </c>
      <c r="M44" s="122"/>
      <c r="N44" s="122"/>
      <c r="O44" s="122"/>
      <c r="P44" s="123"/>
      <c r="Q44" s="185"/>
    </row>
    <row r="45" spans="1:17" ht="29.25" customHeight="1" thickBot="1">
      <c r="A45" s="218"/>
      <c r="B45" s="155"/>
      <c r="C45" s="156"/>
      <c r="D45" s="125"/>
      <c r="E45" s="125"/>
      <c r="F45" s="156"/>
      <c r="G45" s="165"/>
      <c r="H45" s="155"/>
      <c r="I45" s="156"/>
      <c r="J45" s="156"/>
      <c r="K45" s="165"/>
      <c r="L45" s="155"/>
      <c r="M45" s="156"/>
      <c r="N45" s="156"/>
      <c r="O45" s="156"/>
      <c r="P45" s="165"/>
      <c r="Q45" s="175"/>
    </row>
    <row r="46" spans="1:17" ht="9.75" customHeight="1" thickTop="1">
      <c r="A46" s="217" t="s">
        <v>55</v>
      </c>
      <c r="B46" s="121">
        <v>350</v>
      </c>
      <c r="C46" s="122"/>
      <c r="D46" s="71">
        <v>0</v>
      </c>
      <c r="E46" s="352"/>
      <c r="F46" s="123"/>
      <c r="G46" s="265">
        <f>B46</f>
        <v>350</v>
      </c>
      <c r="H46" s="133">
        <v>380</v>
      </c>
      <c r="I46" s="133"/>
      <c r="J46" s="133"/>
      <c r="K46" s="265">
        <f>H46</f>
        <v>380</v>
      </c>
      <c r="L46" s="133">
        <v>290</v>
      </c>
      <c r="M46" s="133"/>
      <c r="N46" s="121"/>
      <c r="O46" s="123"/>
      <c r="P46" s="133">
        <f>L46</f>
        <v>290</v>
      </c>
      <c r="Q46" s="336">
        <f>(G46+K46+P46)/3</f>
        <v>340</v>
      </c>
    </row>
    <row r="47" spans="1:17" ht="9" customHeight="1" thickBot="1">
      <c r="A47" s="219"/>
      <c r="B47" s="124"/>
      <c r="C47" s="125"/>
      <c r="D47" s="64"/>
      <c r="E47" s="134"/>
      <c r="F47" s="126"/>
      <c r="G47" s="266"/>
      <c r="H47" s="267"/>
      <c r="I47" s="267"/>
      <c r="J47" s="267"/>
      <c r="K47" s="266"/>
      <c r="L47" s="267"/>
      <c r="M47" s="267"/>
      <c r="N47" s="155"/>
      <c r="O47" s="165"/>
      <c r="P47" s="267"/>
      <c r="Q47" s="337"/>
    </row>
    <row r="48" spans="1:17" ht="17.25" thickBot="1" thickTop="1">
      <c r="A48" s="20" t="s">
        <v>7</v>
      </c>
      <c r="B48" s="323">
        <f>B46*B43</f>
        <v>19600</v>
      </c>
      <c r="C48" s="324"/>
      <c r="D48" s="99">
        <f>D46*B43</f>
        <v>0</v>
      </c>
      <c r="E48" s="100"/>
      <c r="F48" s="97"/>
      <c r="G48" s="85">
        <f>B48</f>
        <v>19600</v>
      </c>
      <c r="H48" s="84">
        <f>H46*B43</f>
        <v>21280</v>
      </c>
      <c r="I48" s="84"/>
      <c r="J48" s="84"/>
      <c r="K48" s="85">
        <f>H48</f>
        <v>21280</v>
      </c>
      <c r="L48" s="84">
        <f>L46*B43</f>
        <v>16240</v>
      </c>
      <c r="M48" s="84"/>
      <c r="N48" s="101"/>
      <c r="O48" s="102"/>
      <c r="P48" s="106">
        <f>L48</f>
        <v>16240</v>
      </c>
      <c r="Q48" s="103">
        <v>19040</v>
      </c>
    </row>
    <row r="49" spans="1:17" ht="15.75" customHeight="1" thickTop="1">
      <c r="A49" s="217" t="s">
        <v>36</v>
      </c>
      <c r="B49" s="338" t="s">
        <v>112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40"/>
      <c r="Q49" s="142"/>
    </row>
    <row r="50" spans="1:17" ht="15.75" customHeight="1" thickBot="1">
      <c r="A50" s="218"/>
      <c r="B50" s="341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3"/>
      <c r="Q50" s="175"/>
    </row>
    <row r="51" spans="1:17" ht="17.25" thickBot="1" thickTop="1">
      <c r="A51" s="20" t="s">
        <v>4</v>
      </c>
      <c r="B51" s="152">
        <v>170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153"/>
      <c r="Q51" s="37"/>
    </row>
    <row r="52" spans="1:17" ht="16.5" customHeight="1" thickTop="1">
      <c r="A52" s="217" t="s">
        <v>35</v>
      </c>
      <c r="B52" s="186" t="s">
        <v>100</v>
      </c>
      <c r="C52" s="122"/>
      <c r="D52" s="122"/>
      <c r="E52" s="122"/>
      <c r="F52" s="122"/>
      <c r="G52" s="123"/>
      <c r="H52" s="186" t="s">
        <v>82</v>
      </c>
      <c r="I52" s="122"/>
      <c r="J52" s="122"/>
      <c r="K52" s="123"/>
      <c r="L52" s="186" t="s">
        <v>105</v>
      </c>
      <c r="M52" s="122"/>
      <c r="N52" s="122"/>
      <c r="O52" s="122"/>
      <c r="P52" s="123"/>
      <c r="Q52" s="185"/>
    </row>
    <row r="53" spans="1:17" ht="15.75" thickBot="1">
      <c r="A53" s="218"/>
      <c r="B53" s="155"/>
      <c r="C53" s="156"/>
      <c r="D53" s="125"/>
      <c r="E53" s="125"/>
      <c r="F53" s="156"/>
      <c r="G53" s="165"/>
      <c r="H53" s="155"/>
      <c r="I53" s="156"/>
      <c r="J53" s="156"/>
      <c r="K53" s="165"/>
      <c r="L53" s="155"/>
      <c r="M53" s="156"/>
      <c r="N53" s="156"/>
      <c r="O53" s="156"/>
      <c r="P53" s="165"/>
      <c r="Q53" s="175"/>
    </row>
    <row r="54" spans="1:17" ht="17.25" thickBot="1" thickTop="1">
      <c r="A54" s="20" t="s">
        <v>10</v>
      </c>
      <c r="B54" s="121">
        <v>350</v>
      </c>
      <c r="C54" s="123"/>
      <c r="D54" s="4"/>
      <c r="E54" s="41"/>
      <c r="F54" s="15"/>
      <c r="G54" s="34">
        <f>B54</f>
        <v>350</v>
      </c>
      <c r="H54" s="14">
        <v>360</v>
      </c>
      <c r="I54" s="14"/>
      <c r="J54" s="14"/>
      <c r="K54" s="34">
        <f>H54</f>
        <v>360</v>
      </c>
      <c r="L54" s="14">
        <v>350</v>
      </c>
      <c r="M54" s="14"/>
      <c r="N54" s="38"/>
      <c r="O54" s="36"/>
      <c r="P54" s="14">
        <f>L54</f>
        <v>350</v>
      </c>
      <c r="Q54" s="98">
        <f>(G54+K54+P54)/3</f>
        <v>353.3333333333333</v>
      </c>
    </row>
    <row r="55" spans="1:17" ht="17.25" thickBot="1" thickTop="1">
      <c r="A55" s="20" t="s">
        <v>7</v>
      </c>
      <c r="B55" s="323">
        <f>B54*B51</f>
        <v>59500</v>
      </c>
      <c r="C55" s="357"/>
      <c r="D55" s="95">
        <f>D54*B51</f>
        <v>0</v>
      </c>
      <c r="E55" s="100"/>
      <c r="F55" s="97"/>
      <c r="G55" s="85">
        <f>B55</f>
        <v>59500</v>
      </c>
      <c r="H55" s="84">
        <f>H54*B51</f>
        <v>61200</v>
      </c>
      <c r="I55" s="84"/>
      <c r="J55" s="84"/>
      <c r="K55" s="85">
        <f>H55</f>
        <v>61200</v>
      </c>
      <c r="L55" s="84">
        <f>L54*B51</f>
        <v>59500</v>
      </c>
      <c r="M55" s="84"/>
      <c r="N55" s="94"/>
      <c r="O55" s="91"/>
      <c r="P55" s="84">
        <f>L55</f>
        <v>59500</v>
      </c>
      <c r="Q55" s="98">
        <v>60010</v>
      </c>
    </row>
    <row r="56" spans="1:17" ht="15.75" customHeight="1" thickTop="1">
      <c r="A56" s="217" t="s">
        <v>36</v>
      </c>
      <c r="B56" s="301" t="s">
        <v>113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3"/>
      <c r="Q56" s="185"/>
    </row>
    <row r="57" spans="1:17" ht="26.25" customHeight="1" thickBot="1">
      <c r="A57" s="218"/>
      <c r="B57" s="319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1"/>
      <c r="Q57" s="175"/>
    </row>
    <row r="58" spans="1:17" ht="17.25" thickBot="1" thickTop="1">
      <c r="A58" s="20" t="s">
        <v>4</v>
      </c>
      <c r="B58" s="121">
        <v>370</v>
      </c>
      <c r="C58" s="122"/>
      <c r="D58" s="122"/>
      <c r="E58" s="122"/>
      <c r="F58" s="122"/>
      <c r="G58" s="122"/>
      <c r="H58" s="306"/>
      <c r="I58" s="306"/>
      <c r="J58" s="306"/>
      <c r="K58" s="306"/>
      <c r="L58" s="306"/>
      <c r="M58" s="306"/>
      <c r="N58" s="306"/>
      <c r="O58" s="306"/>
      <c r="P58" s="153"/>
      <c r="Q58" s="37"/>
    </row>
    <row r="59" spans="1:17" ht="15.75" thickTop="1">
      <c r="A59" s="217" t="s">
        <v>35</v>
      </c>
      <c r="B59" s="358" t="s">
        <v>101</v>
      </c>
      <c r="C59" s="167"/>
      <c r="D59" s="167"/>
      <c r="E59" s="167"/>
      <c r="F59" s="167"/>
      <c r="G59" s="359"/>
      <c r="H59" s="186" t="s">
        <v>86</v>
      </c>
      <c r="I59" s="122"/>
      <c r="J59" s="122"/>
      <c r="K59" s="123"/>
      <c r="L59" s="186" t="s">
        <v>86</v>
      </c>
      <c r="M59" s="122"/>
      <c r="N59" s="122"/>
      <c r="O59" s="122"/>
      <c r="P59" s="123"/>
      <c r="Q59" s="185"/>
    </row>
    <row r="60" spans="1:17" ht="15.75" thickBot="1">
      <c r="A60" s="218"/>
      <c r="B60" s="155"/>
      <c r="C60" s="156"/>
      <c r="D60" s="156"/>
      <c r="E60" s="156"/>
      <c r="F60" s="156"/>
      <c r="G60" s="165"/>
      <c r="H60" s="155"/>
      <c r="I60" s="156"/>
      <c r="J60" s="156"/>
      <c r="K60" s="165"/>
      <c r="L60" s="155"/>
      <c r="M60" s="156"/>
      <c r="N60" s="156"/>
      <c r="O60" s="156"/>
      <c r="P60" s="165"/>
      <c r="Q60" s="175"/>
    </row>
    <row r="61" spans="1:17" ht="17.25" thickBot="1" thickTop="1">
      <c r="A61" s="67" t="s">
        <v>10</v>
      </c>
      <c r="B61" s="75">
        <v>12</v>
      </c>
      <c r="C61" s="75"/>
      <c r="D61" s="75"/>
      <c r="E61" s="75"/>
      <c r="F61" s="14"/>
      <c r="G61" s="34">
        <f>B61</f>
        <v>12</v>
      </c>
      <c r="H61" s="14">
        <v>14</v>
      </c>
      <c r="I61" s="14"/>
      <c r="J61" s="14"/>
      <c r="K61" s="34">
        <f>H61</f>
        <v>14</v>
      </c>
      <c r="L61" s="14">
        <v>13</v>
      </c>
      <c r="M61" s="14"/>
      <c r="N61" s="38"/>
      <c r="O61" s="36"/>
      <c r="P61" s="14">
        <f>L61</f>
        <v>13</v>
      </c>
      <c r="Q61" s="37">
        <f>(G61+K61+P61)/3</f>
        <v>13</v>
      </c>
    </row>
    <row r="62" spans="1:17" ht="17.25" thickBot="1" thickTop="1">
      <c r="A62" s="67" t="s">
        <v>7</v>
      </c>
      <c r="B62" s="104">
        <f>B61*B58</f>
        <v>4440</v>
      </c>
      <c r="C62" s="104"/>
      <c r="D62" s="104">
        <f>D61*B58</f>
        <v>0</v>
      </c>
      <c r="E62" s="104"/>
      <c r="F62" s="84"/>
      <c r="G62" s="85">
        <f>B62</f>
        <v>4440</v>
      </c>
      <c r="H62" s="84">
        <f>H61*B58</f>
        <v>5180</v>
      </c>
      <c r="I62" s="84"/>
      <c r="J62" s="84"/>
      <c r="K62" s="85">
        <f>H62</f>
        <v>5180</v>
      </c>
      <c r="L62" s="84">
        <f>L61*B58</f>
        <v>4810</v>
      </c>
      <c r="M62" s="84"/>
      <c r="N62" s="94"/>
      <c r="O62" s="91"/>
      <c r="P62" s="85">
        <f>L62</f>
        <v>4810</v>
      </c>
      <c r="Q62" s="37">
        <f>(G62+K62+P62)/3</f>
        <v>4810</v>
      </c>
    </row>
    <row r="63" spans="1:17" ht="17.25" thickBot="1" thickTop="1">
      <c r="A63" s="67" t="s">
        <v>18</v>
      </c>
      <c r="B63" s="75"/>
      <c r="C63" s="75"/>
      <c r="D63" s="75"/>
      <c r="E63" s="75"/>
      <c r="F63" s="14"/>
      <c r="G63" s="34"/>
      <c r="H63" s="14"/>
      <c r="I63" s="14"/>
      <c r="J63" s="14"/>
      <c r="K63" s="34"/>
      <c r="L63" s="14"/>
      <c r="M63" s="14"/>
      <c r="N63" s="38"/>
      <c r="O63" s="36"/>
      <c r="P63" s="14"/>
      <c r="Q63" s="37"/>
    </row>
    <row r="64" spans="1:17" ht="17.25" thickBot="1" thickTop="1">
      <c r="A64" s="67" t="s">
        <v>19</v>
      </c>
      <c r="B64" s="75"/>
      <c r="C64" s="75"/>
      <c r="D64" s="75"/>
      <c r="E64" s="75"/>
      <c r="F64" s="14"/>
      <c r="G64" s="14"/>
      <c r="H64" s="14"/>
      <c r="I64" s="14"/>
      <c r="J64" s="14"/>
      <c r="K64" s="14"/>
      <c r="L64" s="14"/>
      <c r="M64" s="14"/>
      <c r="N64" s="38"/>
      <c r="O64" s="36"/>
      <c r="P64" s="14"/>
      <c r="Q64" s="37"/>
    </row>
    <row r="65" spans="1:17" ht="17.25" thickBot="1" thickTop="1">
      <c r="A65" s="67" t="s">
        <v>37</v>
      </c>
      <c r="B65" s="105">
        <f>B12+B19+B26+B33+B40+B48+B55+B62</f>
        <v>344040</v>
      </c>
      <c r="C65" s="105"/>
      <c r="D65" s="105">
        <f>D62+D55+D48+D40+D33+D26+D19+E12</f>
        <v>0</v>
      </c>
      <c r="E65" s="105">
        <f>E62+E55+E48+E40+E33+E26+E19+E12</f>
        <v>0</v>
      </c>
      <c r="F65" s="84">
        <f>F55+F48+F40+F33+F26+F19</f>
        <v>0</v>
      </c>
      <c r="G65" s="85">
        <f>G62+G55+G48+G40+G33+G26+G19+G12</f>
        <v>344040</v>
      </c>
      <c r="H65" s="84">
        <f>H12+H19+H26+H33+H40+H48+H55+H62</f>
        <v>370260</v>
      </c>
      <c r="I65" s="84">
        <f>I62+I40+I33+I19+I12</f>
        <v>0</v>
      </c>
      <c r="J65" s="84">
        <f>J62+J55+J40+J19+J12</f>
        <v>0</v>
      </c>
      <c r="K65" s="85">
        <f>H65</f>
        <v>370260</v>
      </c>
      <c r="L65" s="85">
        <f>L12+L19+L26+L33+L40+L48+L55+L62</f>
        <v>269050</v>
      </c>
      <c r="M65" s="84"/>
      <c r="N65" s="94"/>
      <c r="O65" s="91"/>
      <c r="P65" s="84">
        <f>L65</f>
        <v>269050</v>
      </c>
      <c r="Q65" s="62">
        <f>Q62+Q55+Q48+Q40+Q33+Q26+Q19+Q12</f>
        <v>326260</v>
      </c>
    </row>
    <row r="66" spans="1:17" ht="25.5" customHeight="1" thickBot="1" thickTop="1">
      <c r="A66" s="347" t="s">
        <v>20</v>
      </c>
      <c r="B66" s="73">
        <v>41242</v>
      </c>
      <c r="C66" s="74"/>
      <c r="D66" s="73">
        <v>40469</v>
      </c>
      <c r="E66" s="73"/>
      <c r="F66" s="363"/>
      <c r="G66" s="133"/>
      <c r="H66" s="73">
        <v>41242</v>
      </c>
      <c r="I66" s="268"/>
      <c r="J66" s="268"/>
      <c r="K66" s="204"/>
      <c r="L66" s="73">
        <v>41242</v>
      </c>
      <c r="M66" s="268"/>
      <c r="N66" s="209"/>
      <c r="O66" s="210"/>
      <c r="P66" s="268"/>
      <c r="Q66" s="351"/>
    </row>
    <row r="67" spans="1:17" ht="3.75" customHeight="1" hidden="1" thickBot="1">
      <c r="A67" s="348"/>
      <c r="B67" s="72"/>
      <c r="C67" s="72"/>
      <c r="D67" s="72"/>
      <c r="E67" s="72"/>
      <c r="F67" s="364"/>
      <c r="G67" s="267"/>
      <c r="H67" s="72"/>
      <c r="I67" s="344"/>
      <c r="J67" s="344"/>
      <c r="K67" s="207"/>
      <c r="L67" s="72"/>
      <c r="M67" s="344"/>
      <c r="N67" s="211"/>
      <c r="O67" s="212"/>
      <c r="P67" s="269"/>
      <c r="Q67" s="246"/>
    </row>
    <row r="68" spans="1:17" ht="15" customHeight="1" thickTop="1">
      <c r="A68" s="347" t="s">
        <v>21</v>
      </c>
      <c r="B68" s="353" t="s">
        <v>93</v>
      </c>
      <c r="C68" s="68"/>
      <c r="D68" s="68" t="s">
        <v>71</v>
      </c>
      <c r="E68" s="349"/>
      <c r="F68" s="349"/>
      <c r="G68" s="133"/>
      <c r="H68" s="353" t="s">
        <v>93</v>
      </c>
      <c r="I68" s="349"/>
      <c r="J68" s="349"/>
      <c r="K68" s="204"/>
      <c r="L68" s="353" t="s">
        <v>93</v>
      </c>
      <c r="M68" s="133"/>
      <c r="N68" s="121"/>
      <c r="O68" s="123"/>
      <c r="P68" s="204"/>
      <c r="Q68" s="141"/>
    </row>
    <row r="69" spans="1:17" ht="29.25" customHeight="1" thickBot="1">
      <c r="A69" s="348"/>
      <c r="B69" s="350"/>
      <c r="C69" s="68"/>
      <c r="D69" s="68"/>
      <c r="E69" s="350"/>
      <c r="F69" s="350"/>
      <c r="G69" s="267"/>
      <c r="H69" s="350"/>
      <c r="I69" s="350"/>
      <c r="J69" s="350"/>
      <c r="K69" s="207"/>
      <c r="L69" s="350"/>
      <c r="M69" s="269"/>
      <c r="N69" s="155"/>
      <c r="O69" s="165"/>
      <c r="P69" s="207"/>
      <c r="Q69" s="208"/>
    </row>
    <row r="70" spans="1:17" ht="26.25" customHeight="1" thickTop="1">
      <c r="A70" s="121" t="s">
        <v>22</v>
      </c>
      <c r="B70" s="126"/>
      <c r="C70" s="124" t="s">
        <v>23</v>
      </c>
      <c r="D70" s="125"/>
      <c r="E70" s="125"/>
      <c r="F70" s="122"/>
      <c r="G70" s="123"/>
      <c r="H70" s="360" t="s">
        <v>24</v>
      </c>
      <c r="I70" s="361"/>
      <c r="J70" s="361"/>
      <c r="K70" s="361"/>
      <c r="L70" s="361"/>
      <c r="M70" s="361"/>
      <c r="N70" s="361"/>
      <c r="O70" s="362"/>
      <c r="P70" s="280"/>
      <c r="Q70" s="281"/>
    </row>
    <row r="71" spans="1:17" ht="32.25" customHeight="1" thickBot="1">
      <c r="A71" s="115"/>
      <c r="B71" s="117"/>
      <c r="C71" s="115"/>
      <c r="D71" s="116"/>
      <c r="E71" s="116"/>
      <c r="F71" s="116"/>
      <c r="G71" s="117"/>
      <c r="H71" s="277" t="s">
        <v>25</v>
      </c>
      <c r="I71" s="345"/>
      <c r="J71" s="345"/>
      <c r="K71" s="345"/>
      <c r="L71" s="345"/>
      <c r="M71" s="345"/>
      <c r="N71" s="345"/>
      <c r="O71" s="346"/>
      <c r="P71" s="201"/>
      <c r="Q71" s="202"/>
    </row>
    <row r="72" spans="1:17" ht="16.5" customHeight="1" thickBot="1">
      <c r="A72" s="225" t="s">
        <v>26</v>
      </c>
      <c r="B72" s="238"/>
      <c r="C72" s="354" t="s">
        <v>85</v>
      </c>
      <c r="D72" s="272"/>
      <c r="E72" s="272"/>
      <c r="F72" s="272"/>
      <c r="G72" s="238"/>
      <c r="H72" s="354" t="s">
        <v>94</v>
      </c>
      <c r="I72" s="272"/>
      <c r="J72" s="272"/>
      <c r="K72" s="272"/>
      <c r="L72" s="272"/>
      <c r="M72" s="272"/>
      <c r="N72" s="272"/>
      <c r="O72" s="238"/>
      <c r="P72" s="201"/>
      <c r="Q72" s="202"/>
    </row>
    <row r="73" spans="1:17" ht="16.5" thickBot="1">
      <c r="A73" s="225" t="s">
        <v>29</v>
      </c>
      <c r="B73" s="238"/>
      <c r="C73" s="354" t="s">
        <v>90</v>
      </c>
      <c r="D73" s="272"/>
      <c r="E73" s="272"/>
      <c r="F73" s="272"/>
      <c r="G73" s="238"/>
      <c r="H73" s="354" t="s">
        <v>95</v>
      </c>
      <c r="I73" s="272"/>
      <c r="J73" s="272"/>
      <c r="K73" s="272"/>
      <c r="L73" s="272"/>
      <c r="M73" s="272"/>
      <c r="N73" s="272"/>
      <c r="O73" s="238"/>
      <c r="P73" s="201"/>
      <c r="Q73" s="202"/>
    </row>
    <row r="74" spans="1:17" ht="16.5" thickBot="1">
      <c r="A74" s="225" t="s">
        <v>30</v>
      </c>
      <c r="B74" s="238"/>
      <c r="C74" s="354" t="s">
        <v>91</v>
      </c>
      <c r="D74" s="272"/>
      <c r="E74" s="272"/>
      <c r="F74" s="272"/>
      <c r="G74" s="238"/>
      <c r="H74" s="354" t="s">
        <v>96</v>
      </c>
      <c r="I74" s="272"/>
      <c r="J74" s="272"/>
      <c r="K74" s="272"/>
      <c r="L74" s="272"/>
      <c r="M74" s="272"/>
      <c r="N74" s="272"/>
      <c r="O74" s="238"/>
      <c r="P74" s="201"/>
      <c r="Q74" s="202"/>
    </row>
    <row r="76" spans="1:6" ht="15.75">
      <c r="A76" s="355" t="s">
        <v>114</v>
      </c>
      <c r="B76" s="237"/>
      <c r="C76" s="237"/>
      <c r="D76" s="237"/>
      <c r="E76" s="237"/>
      <c r="F76" s="237"/>
    </row>
    <row r="77" spans="1:12" ht="15.75">
      <c r="A77" s="355" t="s">
        <v>80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</row>
    <row r="78" spans="1:7" ht="15.75">
      <c r="A78" s="355" t="s">
        <v>97</v>
      </c>
      <c r="B78" s="237"/>
      <c r="C78" s="237"/>
      <c r="D78" s="237"/>
      <c r="E78" s="237"/>
      <c r="F78" s="237"/>
      <c r="G78" s="237"/>
    </row>
  </sheetData>
  <sheetProtection/>
  <mergeCells count="156">
    <mergeCell ref="P66:P67"/>
    <mergeCell ref="F66:F67"/>
    <mergeCell ref="I66:I67"/>
    <mergeCell ref="J66:J67"/>
    <mergeCell ref="K66:K67"/>
    <mergeCell ref="C74:G74"/>
    <mergeCell ref="C70:G71"/>
    <mergeCell ref="G66:G67"/>
    <mergeCell ref="H74:O74"/>
    <mergeCell ref="M68:M69"/>
    <mergeCell ref="B68:B69"/>
    <mergeCell ref="E68:E69"/>
    <mergeCell ref="A74:B74"/>
    <mergeCell ref="A70:B71"/>
    <mergeCell ref="A66:A67"/>
    <mergeCell ref="A78:G78"/>
    <mergeCell ref="A77:L77"/>
    <mergeCell ref="H72:O72"/>
    <mergeCell ref="H68:H69"/>
    <mergeCell ref="H70:O70"/>
    <mergeCell ref="A1:Q1"/>
    <mergeCell ref="A2:G2"/>
    <mergeCell ref="K2:Q2"/>
    <mergeCell ref="A44:A45"/>
    <mergeCell ref="A52:A53"/>
    <mergeCell ref="A59:A60"/>
    <mergeCell ref="A13:A14"/>
    <mergeCell ref="A20:A21"/>
    <mergeCell ref="B55:C55"/>
    <mergeCell ref="B59:G60"/>
    <mergeCell ref="P74:Q74"/>
    <mergeCell ref="A72:B72"/>
    <mergeCell ref="C72:G72"/>
    <mergeCell ref="A76:F76"/>
    <mergeCell ref="P72:Q72"/>
    <mergeCell ref="A73:B73"/>
    <mergeCell ref="C73:G73"/>
    <mergeCell ref="H73:O73"/>
    <mergeCell ref="P73:Q73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A6:A7"/>
    <mergeCell ref="A9:A10"/>
    <mergeCell ref="A16:A17"/>
    <mergeCell ref="A23:A24"/>
    <mergeCell ref="A30:A31"/>
    <mergeCell ref="A37:A38"/>
    <mergeCell ref="A27:A28"/>
    <mergeCell ref="A34:A35"/>
    <mergeCell ref="H71:O71"/>
    <mergeCell ref="P70:Q71"/>
    <mergeCell ref="Q59:Q60"/>
    <mergeCell ref="A68:A69"/>
    <mergeCell ref="F68:F69"/>
    <mergeCell ref="G68:G69"/>
    <mergeCell ref="K68:K69"/>
    <mergeCell ref="P68:P69"/>
    <mergeCell ref="Q66:Q67"/>
    <mergeCell ref="Q68:Q69"/>
    <mergeCell ref="M66:M67"/>
    <mergeCell ref="B51:P51"/>
    <mergeCell ref="H52:K53"/>
    <mergeCell ref="L52:P53"/>
    <mergeCell ref="Q52:Q53"/>
    <mergeCell ref="B56:P57"/>
    <mergeCell ref="H59:K60"/>
    <mergeCell ref="L59:P60"/>
    <mergeCell ref="Q56:Q57"/>
    <mergeCell ref="B58:P58"/>
    <mergeCell ref="P46:P47"/>
    <mergeCell ref="Q46:Q47"/>
    <mergeCell ref="B48:C48"/>
    <mergeCell ref="B49:P50"/>
    <mergeCell ref="Q49:Q50"/>
    <mergeCell ref="I46:I47"/>
    <mergeCell ref="J46:J47"/>
    <mergeCell ref="K46:K47"/>
    <mergeCell ref="L46:L47"/>
    <mergeCell ref="M46:M47"/>
    <mergeCell ref="N46:O47"/>
    <mergeCell ref="A46:A47"/>
    <mergeCell ref="B46:C47"/>
    <mergeCell ref="F46:F47"/>
    <mergeCell ref="G46:G47"/>
    <mergeCell ref="H46:H47"/>
    <mergeCell ref="B41:P42"/>
    <mergeCell ref="Q41:Q42"/>
    <mergeCell ref="B43:P43"/>
    <mergeCell ref="B44:G45"/>
    <mergeCell ref="H44:K45"/>
    <mergeCell ref="L44:P45"/>
    <mergeCell ref="Q44:Q45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20:P21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25:C25"/>
    <mergeCell ref="B26:C26"/>
    <mergeCell ref="B22:Q22"/>
    <mergeCell ref="B23:G24"/>
    <mergeCell ref="H23:K24"/>
    <mergeCell ref="L23:P24"/>
    <mergeCell ref="Q23:Q24"/>
    <mergeCell ref="B18:C18"/>
    <mergeCell ref="B19:C19"/>
    <mergeCell ref="Q16:Q17"/>
    <mergeCell ref="Q9:Q10"/>
    <mergeCell ref="B13:P14"/>
    <mergeCell ref="Q13:Q14"/>
    <mergeCell ref="B15:P15"/>
    <mergeCell ref="B16:G17"/>
    <mergeCell ref="H16:K16"/>
    <mergeCell ref="H17:K17"/>
    <mergeCell ref="Q6:Q7"/>
    <mergeCell ref="O3:P5"/>
    <mergeCell ref="G3:G5"/>
    <mergeCell ref="Q3:Q5"/>
    <mergeCell ref="L3:N4"/>
    <mergeCell ref="L16:P17"/>
    <mergeCell ref="B8:P8"/>
    <mergeCell ref="B9:G9"/>
    <mergeCell ref="B10:G10"/>
    <mergeCell ref="H9:K10"/>
    <mergeCell ref="B52:G53"/>
    <mergeCell ref="A3:A5"/>
    <mergeCell ref="B3:F4"/>
    <mergeCell ref="H3:J4"/>
    <mergeCell ref="K3:K5"/>
    <mergeCell ref="B5:C5"/>
    <mergeCell ref="D5:E5"/>
    <mergeCell ref="B6:P7"/>
    <mergeCell ref="L9:P9"/>
    <mergeCell ref="L10:P10"/>
  </mergeCells>
  <printOptions/>
  <pageMargins left="0.6" right="0.17" top="0.7480314960629921" bottom="0.23" header="0.31496062992125984" footer="0.31496062992125984"/>
  <pageSetup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2012-12-04T05:48:55Z</cp:lastPrinted>
  <dcterms:created xsi:type="dcterms:W3CDTF">2009-10-23T03:44:58Z</dcterms:created>
  <dcterms:modified xsi:type="dcterms:W3CDTF">2012-12-12T08:25:12Z</dcterms:modified>
  <cp:category/>
  <cp:version/>
  <cp:contentType/>
  <cp:contentStatus/>
</cp:coreProperties>
</file>